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IJEDLOG NOVA AKTIVNOST" sheetId="1" r:id="rId1"/>
    <sheet name="Prijedlog financijskog plana OŠ" sheetId="2" r:id="rId2"/>
  </sheets>
  <definedNames>
    <definedName name="_xlnm.Print_Titles" localSheetId="1">'Prijedlog financijskog plana OŠ'!$3:$3</definedName>
    <definedName name="Excel_BuiltIn_Print_Titles" localSheetId="1">'Prijedlog financijskog plana OŠ'!$3:$3</definedName>
  </definedNames>
  <calcPr fullCalcOnLoad="1"/>
</workbook>
</file>

<file path=xl/sharedStrings.xml><?xml version="1.0" encoding="utf-8"?>
<sst xmlns="http://schemas.openxmlformats.org/spreadsheetml/2006/main" count="530" uniqueCount="136">
  <si>
    <t>PRIJEDLOG ZA OTVARANJE NOVE AKTIVNOSTI / PROJEKTA 
I PRIPADAJUĆIH POZICIJA U PRORAČUNU GRADA RIJEKE</t>
  </si>
  <si>
    <t>PRORAČUNSKI KORISNIK :</t>
  </si>
  <si>
    <t>NAZIV AKTIVNOSTI / PROJEKTA:</t>
  </si>
  <si>
    <t>VRSTA (aktivnost, tekući ili kapitalni projekt):</t>
  </si>
  <si>
    <t>NAZIV PROGRAMA:    </t>
  </si>
  <si>
    <t>KRATKO OBRAZLOŽENJE:</t>
  </si>
  <si>
    <t>Popis stavaka u sklopu aktivnosti / projekta:</t>
  </si>
  <si>
    <t>Konto i naziv rashoda
(5. razina - osnovni račun</t>
  </si>
  <si>
    <t>Šifra izvora financiranja - 4 znamenke</t>
  </si>
  <si>
    <t>Prijedlog financijskog plana OŠ</t>
  </si>
  <si>
    <t>OSNOVNA ŠKOLA LUČAC,OMIŠKA 27,SPLIT</t>
  </si>
  <si>
    <t>upisati projekcije samo na drugoj razini</t>
  </si>
  <si>
    <t>Šifra</t>
  </si>
  <si>
    <t>Naziv</t>
  </si>
  <si>
    <t>Pozicija</t>
  </si>
  <si>
    <t>Planiranje 2020</t>
  </si>
  <si>
    <t>Iznos 2022</t>
  </si>
  <si>
    <t>Iznos 2023</t>
  </si>
  <si>
    <t>Iznos 2024</t>
  </si>
  <si>
    <t>Glava 00301</t>
  </si>
  <si>
    <t>PK-OSNOVNA ŠKOLA:</t>
  </si>
  <si>
    <t>Program M033200</t>
  </si>
  <si>
    <t>DECENTRALIZIRANE FUN.-MINIMALNI FIN.STANDARD</t>
  </si>
  <si>
    <t>Aktivnost M033200A320001</t>
  </si>
  <si>
    <t>REDOVNA PROGRAMSKA DJELATNOST OSNOVNIH ŠKOLA</t>
  </si>
  <si>
    <t>Izvor 1.2.1.</t>
  </si>
  <si>
    <t>POREZNI PRIHODI ZA DECENTRALIZIRANE FUNKCIJE</t>
  </si>
  <si>
    <t>Materijalni rashodi</t>
  </si>
  <si>
    <t xml:space="preserve"> 321</t>
  </si>
  <si>
    <t>Naknade troškova zaposlenima</t>
  </si>
  <si>
    <t xml:space="preserve"> 322</t>
  </si>
  <si>
    <t>Rashodi za materijal i energiju</t>
  </si>
  <si>
    <t xml:space="preserve"> 323</t>
  </si>
  <si>
    <t>Rashodi za usluge</t>
  </si>
  <si>
    <t xml:space="preserve"> 329</t>
  </si>
  <si>
    <t>Ostali nespomenuti rashodi poslovanja</t>
  </si>
  <si>
    <t>Financijski rashodi</t>
  </si>
  <si>
    <t xml:space="preserve"> 343</t>
  </si>
  <si>
    <t>Ostali financijski rashodi</t>
  </si>
  <si>
    <t>Aktivnost M033200A320003</t>
  </si>
  <si>
    <t>KAPITALNA ULAGANJA U OPREMU - DECENTR.SREDSTVA/1500kn po razrednom odjelu</t>
  </si>
  <si>
    <t>Rashodi za nabavu proizvedene dugotrajne imovine</t>
  </si>
  <si>
    <t xml:space="preserve"> 422</t>
  </si>
  <si>
    <t>Postrojenja i oprema</t>
  </si>
  <si>
    <t>Aktivnost M033200K320005</t>
  </si>
  <si>
    <t>KAPITALNA ULAGANJA U OBJEKTE - DECENTR.SREDSTVA-prijedlog</t>
  </si>
  <si>
    <t>Izvor 1.2.</t>
  </si>
  <si>
    <t xml:space="preserve"> 451</t>
  </si>
  <si>
    <t>Dodatna ulaganja na građevinskim objektima</t>
  </si>
  <si>
    <t>Program M033201</t>
  </si>
  <si>
    <t>ŠIRE JAVNE POTREBE-IZNAD MINIMALNOG STANDARDA</t>
  </si>
  <si>
    <t>Aktivnost M033201A320101</t>
  </si>
  <si>
    <t>SUFINANCIR.PRODUŽENOG BORAV.ICJELOD.NASTAVE</t>
  </si>
  <si>
    <t>Izvor 1.1.1.</t>
  </si>
  <si>
    <t>PRIHODI OD GRADA/PLAN ŠKOLE</t>
  </si>
  <si>
    <t>Rashodi za zaposlene</t>
  </si>
  <si>
    <t xml:space="preserve"> 311</t>
  </si>
  <si>
    <t>Plaće (Bruto)</t>
  </si>
  <si>
    <t xml:space="preserve"> 312</t>
  </si>
  <si>
    <t>Ostali rashodi za zaposlene</t>
  </si>
  <si>
    <t xml:space="preserve"> 313</t>
  </si>
  <si>
    <t>Doprinosi na plaće</t>
  </si>
  <si>
    <t>Izvor 4.3.1.</t>
  </si>
  <si>
    <t>OSTALI NAMJENSKI PRIHODI</t>
  </si>
  <si>
    <t xml:space="preserve"> 424</t>
  </si>
  <si>
    <t>Knjige, umjetnička djela i ostale izložbene vrijednosti</t>
  </si>
  <si>
    <t>Rezultat poslovanja</t>
  </si>
  <si>
    <t>Višak prihoda</t>
  </si>
  <si>
    <t>Izvor 5.5.1.</t>
  </si>
  <si>
    <t>POMOĆI IZ DRUGIH PRORAČUNA</t>
  </si>
  <si>
    <t>Aktivnost M033201A320102</t>
  </si>
  <si>
    <t>IZVANNASTAVNE I IZVANŠKOLSKE AKTIVNOSTI</t>
  </si>
  <si>
    <r>
      <rPr>
        <sz val="8"/>
        <rFont val="Arial"/>
        <family val="2"/>
      </rPr>
      <t>PRIHODI OD GRADA-PLAN ŠKOLA</t>
    </r>
    <r>
      <rPr>
        <sz val="8"/>
        <color indexed="53"/>
        <rFont val="Arial"/>
        <family val="2"/>
      </rPr>
      <t xml:space="preserve"> KLUBOVI MLADIH TEHNIČARA,…</t>
    </r>
  </si>
  <si>
    <t>Izvor 3.1.1.</t>
  </si>
  <si>
    <t>VLASTITI PRIHODI-PK</t>
  </si>
  <si>
    <t>PRIHODI ZA POSEBNE NAMJENE-PK</t>
  </si>
  <si>
    <t xml:space="preserve"> 324</t>
  </si>
  <si>
    <t>Naknade troškova osobama izvan radnog odnosa</t>
  </si>
  <si>
    <t>Izvor 5.3.1.</t>
  </si>
  <si>
    <t>POMOĆI IZ DRŽAVNOG PRORAČUNA-PK</t>
  </si>
  <si>
    <t>Izvor 5.4.1.</t>
  </si>
  <si>
    <t>POMOĆI IZ ŽUPANIJSKOG PRORAČUNA-PK</t>
  </si>
  <si>
    <t>POMOĆI IZ DRUGIH PRORAČUNA-PK</t>
  </si>
  <si>
    <t>Izvor 6.1.1.</t>
  </si>
  <si>
    <t>DONACIJE-PK</t>
  </si>
  <si>
    <t>Aktivnost M033201A320103</t>
  </si>
  <si>
    <t>MANIFESTACIJE ODGOJA I ŠKOLSTVA</t>
  </si>
  <si>
    <t>PRIHODI OD GRADA</t>
  </si>
  <si>
    <t>Aktivnost M033201A320105</t>
  </si>
  <si>
    <t>POMOĆNICI U NASTAVI-GRAD</t>
  </si>
  <si>
    <t>…</t>
  </si>
  <si>
    <t>Aktivnost M033201A320106</t>
  </si>
  <si>
    <t>HITNE INTERVENCIJE</t>
  </si>
  <si>
    <t>PRIHODI OD GRADA/plan škole /lom stakla</t>
  </si>
  <si>
    <t xml:space="preserve"> …</t>
  </si>
  <si>
    <t>Aktivnost M033201A320107</t>
  </si>
  <si>
    <t>NABAVKA UDŽENIKA I PRIBORA</t>
  </si>
  <si>
    <t>Naknade građanima i kućanstvima..</t>
  </si>
  <si>
    <t xml:space="preserve"> 372</t>
  </si>
  <si>
    <t>Ostale naknade građanima i kućanstvima iz proračuna</t>
  </si>
  <si>
    <t>Aktivnost M033201A320109</t>
  </si>
  <si>
    <t>OSIGURANJE UČENIKA OSNOVNIH ŠKOLA</t>
  </si>
  <si>
    <t>Aktivnost M033201A320110</t>
  </si>
  <si>
    <t>DIOKLECIJANOVA ŠKRINJICA</t>
  </si>
  <si>
    <t>Aktivnost M033201A320111</t>
  </si>
  <si>
    <t>PROMETNI ODGOJ I SIGURNOST U PROMETU-POLIGON</t>
  </si>
  <si>
    <r>
      <rPr>
        <sz val="8"/>
        <color indexed="8"/>
        <rFont val="Arial"/>
        <family val="2"/>
      </rPr>
      <t>Rashodi za usluge/</t>
    </r>
    <r>
      <rPr>
        <sz val="8"/>
        <color indexed="53"/>
        <rFont val="Arial"/>
        <family val="2"/>
      </rPr>
      <t>prijevoz,…</t>
    </r>
  </si>
  <si>
    <t>Aktivnost M033201A320112</t>
  </si>
  <si>
    <t>OSTALE AKTIVNOSTI FINANCIRANE VLASTITIM I NAMJ.SREDSTVIMA OŠ</t>
  </si>
  <si>
    <t>Izvor 7.1.1.</t>
  </si>
  <si>
    <t>PRIHODI OD NEFINANCIJSKE IMOVINE I OSIGURANJA-PK</t>
  </si>
  <si>
    <t>Aktivnost M033201A320117</t>
  </si>
  <si>
    <t>ŠKOLSKA SHEMA VOĆA I POVRĆA</t>
  </si>
  <si>
    <t>PRIHODI OD GRADA-plan škola</t>
  </si>
  <si>
    <t>Aktivnost M033201A320125</t>
  </si>
  <si>
    <t>PROJEKT E-ŠKOLE</t>
  </si>
  <si>
    <t>Aktivnost M033201T320119</t>
  </si>
  <si>
    <t>EU PROJEKTI  KOJE PROVODE OŠ / ERASMUS,…</t>
  </si>
  <si>
    <t>Izvor 5.1.1.</t>
  </si>
  <si>
    <t>POMOĆI OD MEĐUNARODNIH ORGANIZACIJA I TIJELA EU-PK</t>
  </si>
  <si>
    <t>Izvor 5.2.1.</t>
  </si>
  <si>
    <t>POMOĆI TEMELJEM PRIJENOSA EU SREDSTAVA-PK</t>
  </si>
  <si>
    <t>Aktivnost M033201T320122</t>
  </si>
  <si>
    <t>"S POMOĆNIKOM MOGU BOLJE IV"-EU</t>
  </si>
  <si>
    <t>PRIHODI OD GRADA/ plan škole</t>
  </si>
  <si>
    <t>Program M033202</t>
  </si>
  <si>
    <t>KAPITALNA ULAGANJA U OŠ - IZNAD STANDARDA</t>
  </si>
  <si>
    <t>Aktivnost M033202T320215</t>
  </si>
  <si>
    <t>NABAVKA ŠKOLSKE LEKTIRE</t>
  </si>
  <si>
    <t>PRIHODI OD GRADA-300 kn po razrednom odjelu</t>
  </si>
  <si>
    <t>Program M033203</t>
  </si>
  <si>
    <t>RASHODI ZA ZAPOSLENE U OSNOVNIM ŠKOLAMA</t>
  </si>
  <si>
    <t>Aktivnost M033203A320301</t>
  </si>
  <si>
    <t>RASHODI ZA ZAPOSLENE</t>
  </si>
  <si>
    <t>RAVNATELJ:</t>
  </si>
  <si>
    <t>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</si>
</sst>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[$-41A]#,##0.00;&quot;- &quot;#,##0.00"/>
    <numFmt numFmtId="167" formatCode="#,##0.00_ ;\-#,##0.00\ "/>
  </numFmts>
  <fonts count="18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15">
    <xf numFmtId="164" fontId="0" fillId="0" borderId="0" xfId="0" applyAlignment="1">
      <alignment/>
    </xf>
    <xf numFmtId="164" fontId="1" fillId="2" borderId="1" xfId="21" applyFont="1" applyFill="1" applyBorder="1" applyAlignment="1">
      <alignment horizontal="center" vertical="center" wrapText="1"/>
      <protection/>
    </xf>
    <xf numFmtId="164" fontId="2" fillId="0" borderId="0" xfId="21" applyFont="1" applyAlignment="1">
      <alignment horizontal="left" vertical="center"/>
      <protection/>
    </xf>
    <xf numFmtId="164" fontId="0" fillId="0" borderId="0" xfId="21" applyAlignment="1">
      <alignment vertical="center"/>
      <protection/>
    </xf>
    <xf numFmtId="164" fontId="1" fillId="0" borderId="1" xfId="21" applyFont="1" applyBorder="1" applyAlignment="1">
      <alignment horizontal="left" vertical="center"/>
      <protection/>
    </xf>
    <xf numFmtId="164" fontId="1" fillId="0" borderId="0" xfId="21" applyFont="1" applyAlignment="1">
      <alignment horizontal="left" vertical="center"/>
      <protection/>
    </xf>
    <xf numFmtId="164" fontId="3" fillId="0" borderId="0" xfId="21" applyFont="1" applyAlignment="1">
      <alignment horizontal="left" vertical="center"/>
      <protection/>
    </xf>
    <xf numFmtId="164" fontId="4" fillId="0" borderId="2" xfId="21" applyFont="1" applyBorder="1" applyAlignment="1">
      <alignment horizontal="left" vertical="top"/>
      <protection/>
    </xf>
    <xf numFmtId="164" fontId="0" fillId="0" borderId="0" xfId="0" applyFont="1" applyAlignment="1">
      <alignment vertical="top"/>
    </xf>
    <xf numFmtId="164" fontId="1" fillId="0" borderId="0" xfId="21" applyFont="1" applyAlignment="1">
      <alignment horizontal="justify" vertical="center"/>
      <protection/>
    </xf>
    <xf numFmtId="164" fontId="3" fillId="0" borderId="0" xfId="21" applyFont="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4" fillId="3" borderId="2" xfId="21" applyFont="1" applyFill="1" applyBorder="1" applyAlignment="1">
      <alignment horizontal="center" vertical="center" wrapText="1"/>
      <protection/>
    </xf>
    <xf numFmtId="164" fontId="4" fillId="3" borderId="1" xfId="2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left" vertical="center" wrapText="1"/>
      <protection/>
    </xf>
    <xf numFmtId="164" fontId="6" fillId="0" borderId="0" xfId="21" applyFont="1">
      <alignment/>
      <protection/>
    </xf>
    <xf numFmtId="164" fontId="0" fillId="0" borderId="0" xfId="21">
      <alignment/>
      <protection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right" vertical="center"/>
    </xf>
    <xf numFmtId="164" fontId="7" fillId="2" borderId="2" xfId="0" applyFont="1" applyFill="1" applyBorder="1" applyAlignment="1">
      <alignment horizontal="left" vertical="center"/>
    </xf>
    <xf numFmtId="164" fontId="7" fillId="2" borderId="3" xfId="0" applyFont="1" applyFill="1" applyBorder="1" applyAlignment="1">
      <alignment horizontal="left" vertical="center"/>
    </xf>
    <xf numFmtId="164" fontId="7" fillId="2" borderId="4" xfId="0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4" fillId="4" borderId="0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4" fillId="4" borderId="0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Border="1" applyAlignment="1" applyProtection="1">
      <alignment horizontal="left" vertical="top" wrapText="1" readingOrder="1"/>
      <protection locked="0"/>
    </xf>
    <xf numFmtId="164" fontId="9" fillId="0" borderId="0" xfId="0" applyFont="1" applyAlignment="1">
      <alignment horizontal="right"/>
    </xf>
    <xf numFmtId="164" fontId="11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5" fontId="9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12" fillId="5" borderId="6" xfId="0" applyFont="1" applyFill="1" applyBorder="1" applyAlignment="1" applyProtection="1">
      <alignment horizontal="center" vertical="top" wrapText="1" readingOrder="1"/>
      <protection locked="0"/>
    </xf>
    <xf numFmtId="164" fontId="12" fillId="5" borderId="6" xfId="0" applyFont="1" applyFill="1" applyBorder="1" applyAlignment="1" applyProtection="1">
      <alignment horizontal="right" vertical="top" wrapText="1" readingOrder="1"/>
      <protection locked="0"/>
    </xf>
    <xf numFmtId="164" fontId="12" fillId="5" borderId="7" xfId="0" applyFont="1" applyFill="1" applyBorder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>
      <alignment/>
    </xf>
    <xf numFmtId="164" fontId="13" fillId="6" borderId="1" xfId="0" applyFont="1" applyFill="1" applyBorder="1" applyAlignment="1" applyProtection="1">
      <alignment vertical="top" wrapText="1" readingOrder="1"/>
      <protection locked="0"/>
    </xf>
    <xf numFmtId="166" fontId="13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1" xfId="0" applyBorder="1" applyAlignment="1">
      <alignment/>
    </xf>
    <xf numFmtId="164" fontId="12" fillId="7" borderId="1" xfId="0" applyFont="1" applyFill="1" applyBorder="1" applyAlignment="1" applyProtection="1">
      <alignment vertical="top" wrapText="1" readingOrder="1"/>
      <protection locked="0"/>
    </xf>
    <xf numFmtId="166" fontId="12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0" borderId="1" xfId="0" applyFont="1" applyBorder="1" applyAlignment="1">
      <alignment/>
    </xf>
    <xf numFmtId="164" fontId="12" fillId="8" borderId="1" xfId="0" applyFont="1" applyFill="1" applyBorder="1" applyAlignment="1" applyProtection="1">
      <alignment vertical="top" wrapText="1" readingOrder="1"/>
      <protection locked="0"/>
    </xf>
    <xf numFmtId="166" fontId="12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14" fillId="9" borderId="1" xfId="0" applyFont="1" applyFill="1" applyBorder="1" applyAlignment="1" applyProtection="1">
      <alignment vertical="top" wrapText="1" readingOrder="1"/>
      <protection locked="0"/>
    </xf>
    <xf numFmtId="166" fontId="14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9" borderId="1" xfId="0" applyNumberFormat="1" applyFont="1" applyFill="1" applyBorder="1" applyAlignment="1" applyProtection="1">
      <alignment vertical="top" wrapText="1" readingOrder="1"/>
      <protection locked="0"/>
    </xf>
    <xf numFmtId="164" fontId="14" fillId="10" borderId="1" xfId="0" applyFont="1" applyFill="1" applyBorder="1" applyAlignment="1" applyProtection="1">
      <alignment vertical="top" wrapText="1" readingOrder="1"/>
      <protection locked="0"/>
    </xf>
    <xf numFmtId="164" fontId="14" fillId="10" borderId="2" xfId="0" applyFont="1" applyFill="1" applyBorder="1" applyAlignment="1" applyProtection="1">
      <alignment vertical="top" wrapText="1" readingOrder="1"/>
      <protection locked="0"/>
    </xf>
    <xf numFmtId="164" fontId="14" fillId="10" borderId="3" xfId="0" applyFont="1" applyFill="1" applyBorder="1" applyAlignment="1" applyProtection="1">
      <alignment vertical="top" wrapText="1" readingOrder="1"/>
      <protection locked="0"/>
    </xf>
    <xf numFmtId="164" fontId="14" fillId="10" borderId="4" xfId="0" applyFont="1" applyFill="1" applyBorder="1" applyAlignment="1" applyProtection="1">
      <alignment vertical="top" wrapText="1" readingOrder="1"/>
      <protection locked="0"/>
    </xf>
    <xf numFmtId="166" fontId="14" fillId="10" borderId="1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10" borderId="2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10" borderId="4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10" borderId="1" xfId="0" applyNumberFormat="1" applyFont="1" applyFill="1" applyBorder="1" applyAlignment="1" applyProtection="1">
      <alignment horizontal="center" vertical="top" wrapText="1" readingOrder="1"/>
      <protection locked="0"/>
    </xf>
    <xf numFmtId="166" fontId="14" fillId="10" borderId="2" xfId="0" applyNumberFormat="1" applyFont="1" applyFill="1" applyBorder="1" applyAlignment="1" applyProtection="1">
      <alignment vertical="top" wrapText="1" readingOrder="1"/>
      <protection locked="0"/>
    </xf>
    <xf numFmtId="166" fontId="14" fillId="10" borderId="4" xfId="0" applyNumberFormat="1" applyFont="1" applyFill="1" applyBorder="1" applyAlignment="1" applyProtection="1">
      <alignment vertical="top" wrapText="1" readingOrder="1"/>
      <protection locked="0"/>
    </xf>
    <xf numFmtId="164" fontId="14" fillId="4" borderId="1" xfId="0" applyFont="1" applyFill="1" applyBorder="1" applyAlignment="1" applyProtection="1">
      <alignment vertical="top" wrapText="1" readingOrder="1"/>
      <protection locked="0"/>
    </xf>
    <xf numFmtId="166" fontId="14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14" fillId="0" borderId="0" xfId="0" applyFont="1" applyAlignment="1" applyProtection="1">
      <alignment horizontal="center" vertical="top" wrapText="1" readingOrder="1"/>
      <protection locked="0"/>
    </xf>
    <xf numFmtId="164" fontId="0" fillId="4" borderId="0" xfId="0" applyFill="1" applyAlignment="1">
      <alignment/>
    </xf>
    <xf numFmtId="164" fontId="14" fillId="10" borderId="1" xfId="0" applyFont="1" applyFill="1" applyBorder="1" applyAlignment="1" applyProtection="1">
      <alignment horizontal="left" vertical="top" wrapText="1" readingOrder="1"/>
      <protection locked="0"/>
    </xf>
    <xf numFmtId="164" fontId="0" fillId="10" borderId="1" xfId="0" applyFill="1" applyBorder="1" applyAlignment="1">
      <alignment/>
    </xf>
    <xf numFmtId="164" fontId="0" fillId="4" borderId="1" xfId="0" applyFill="1" applyBorder="1" applyAlignment="1">
      <alignment/>
    </xf>
    <xf numFmtId="165" fontId="0" fillId="4" borderId="0" xfId="0" applyNumberFormat="1" applyFill="1" applyAlignment="1">
      <alignment/>
    </xf>
    <xf numFmtId="164" fontId="12" fillId="8" borderId="1" xfId="22" applyFont="1" applyFill="1" applyBorder="1" applyAlignment="1" applyProtection="1">
      <alignment vertical="top" wrapText="1" readingOrder="1"/>
      <protection locked="0"/>
    </xf>
    <xf numFmtId="166" fontId="12" fillId="8" borderId="1" xfId="22" applyNumberFormat="1" applyFont="1" applyFill="1" applyBorder="1" applyAlignment="1" applyProtection="1">
      <alignment horizontal="right" vertical="top" wrapText="1" readingOrder="1"/>
      <protection locked="0"/>
    </xf>
    <xf numFmtId="164" fontId="14" fillId="9" borderId="1" xfId="22" applyFont="1" applyFill="1" applyBorder="1" applyAlignment="1" applyProtection="1">
      <alignment vertical="top" wrapText="1" readingOrder="1"/>
      <protection locked="0"/>
    </xf>
    <xf numFmtId="166" fontId="14" fillId="9" borderId="1" xfId="22" applyNumberFormat="1" applyFont="1" applyFill="1" applyBorder="1" applyAlignment="1" applyProtection="1">
      <alignment horizontal="right" vertical="top" wrapText="1" readingOrder="1"/>
      <protection locked="0"/>
    </xf>
    <xf numFmtId="164" fontId="14" fillId="4" borderId="1" xfId="22" applyFont="1" applyFill="1" applyBorder="1" applyAlignment="1" applyProtection="1">
      <alignment vertical="top" wrapText="1" readingOrder="1"/>
      <protection locked="0"/>
    </xf>
    <xf numFmtId="164" fontId="14" fillId="4" borderId="1" xfId="0" applyFont="1" applyFill="1" applyBorder="1" applyAlignment="1" applyProtection="1">
      <alignment horizontal="left" vertical="top" wrapText="1" readingOrder="1"/>
      <protection locked="0"/>
    </xf>
    <xf numFmtId="164" fontId="0" fillId="4" borderId="1" xfId="22" applyFill="1" applyBorder="1">
      <alignment/>
      <protection/>
    </xf>
    <xf numFmtId="166" fontId="14" fillId="4" borderId="1" xfId="22" applyNumberFormat="1" applyFont="1" applyFill="1" applyBorder="1" applyAlignment="1" applyProtection="1">
      <alignment horizontal="right" vertical="top" wrapText="1" readingOrder="1"/>
      <protection locked="0"/>
    </xf>
    <xf numFmtId="166" fontId="14" fillId="4" borderId="1" xfId="22" applyNumberFormat="1" applyFont="1" applyFill="1" applyBorder="1" applyAlignment="1" applyProtection="1">
      <alignment horizontal="left" vertical="top" wrapText="1" readingOrder="1"/>
      <protection locked="0"/>
    </xf>
    <xf numFmtId="164" fontId="14" fillId="11" borderId="1" xfId="0" applyFont="1" applyFill="1" applyBorder="1" applyAlignment="1" applyProtection="1">
      <alignment vertical="top" wrapText="1" readingOrder="1"/>
      <protection locked="0"/>
    </xf>
    <xf numFmtId="166" fontId="14" fillId="11" borderId="1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10" borderId="3" xfId="0" applyNumberFormat="1" applyFont="1" applyFill="1" applyBorder="1" applyAlignment="1" applyProtection="1">
      <alignment horizontal="right" vertical="top" wrapText="1" readingOrder="1"/>
      <protection locked="0"/>
    </xf>
    <xf numFmtId="167" fontId="0" fillId="0" borderId="0" xfId="0" applyNumberFormat="1" applyAlignment="1">
      <alignment/>
    </xf>
    <xf numFmtId="164" fontId="0" fillId="10" borderId="3" xfId="0" applyFill="1" applyBorder="1" applyAlignment="1">
      <alignment/>
    </xf>
    <xf numFmtId="164" fontId="0" fillId="10" borderId="4" xfId="0" applyFill="1" applyBorder="1" applyAlignment="1">
      <alignment/>
    </xf>
    <xf numFmtId="166" fontId="14" fillId="4" borderId="1" xfId="0" applyNumberFormat="1" applyFont="1" applyFill="1" applyBorder="1" applyAlignment="1" applyProtection="1">
      <alignment horizontal="center" vertical="top" wrapText="1" readingOrder="1"/>
      <protection locked="0"/>
    </xf>
    <xf numFmtId="166" fontId="14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166" fontId="14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15" fillId="11" borderId="1" xfId="0" applyFont="1" applyFill="1" applyBorder="1" applyAlignment="1" applyProtection="1">
      <alignment vertical="top" wrapText="1" readingOrder="1"/>
      <protection locked="0"/>
    </xf>
    <xf numFmtId="164" fontId="15" fillId="10" borderId="1" xfId="0" applyFont="1" applyFill="1" applyBorder="1" applyAlignment="1" applyProtection="1">
      <alignment horizontal="left" vertical="top" wrapText="1" readingOrder="1"/>
      <protection locked="0"/>
    </xf>
    <xf numFmtId="166" fontId="14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166" fontId="14" fillId="11" borderId="1" xfId="0" applyNumberFormat="1" applyFont="1" applyFill="1" applyBorder="1" applyAlignment="1" applyProtection="1">
      <alignment horizontal="left" vertical="top" wrapText="1" readingOrder="1"/>
      <protection locked="0"/>
    </xf>
    <xf numFmtId="166" fontId="14" fillId="10" borderId="1" xfId="0" applyNumberFormat="1" applyFont="1" applyFill="1" applyBorder="1" applyAlignment="1" applyProtection="1">
      <alignment horizontal="left" vertical="top" wrapText="1" readingOrder="1"/>
      <protection locked="0"/>
    </xf>
    <xf numFmtId="166" fontId="1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166" fontId="14" fillId="4" borderId="4" xfId="0" applyNumberFormat="1" applyFont="1" applyFill="1" applyBorder="1" applyAlignment="1" applyProtection="1">
      <alignment horizontal="left" vertical="top" wrapText="1" readingOrder="1"/>
      <protection locked="0"/>
    </xf>
    <xf numFmtId="166" fontId="14" fillId="4" borderId="3" xfId="0" applyNumberFormat="1" applyFont="1" applyFill="1" applyBorder="1" applyAlignment="1" applyProtection="1">
      <alignment horizontal="left" vertical="top" wrapText="1" readingOrder="1"/>
      <protection locked="0"/>
    </xf>
    <xf numFmtId="164" fontId="14" fillId="10" borderId="1" xfId="0" applyFont="1" applyFill="1" applyBorder="1" applyAlignment="1" applyProtection="1">
      <alignment horizontal="center" vertical="top" wrapText="1" readingOrder="1"/>
      <protection locked="0"/>
    </xf>
    <xf numFmtId="164" fontId="17" fillId="0" borderId="0" xfId="0" applyFont="1" applyAlignment="1">
      <alignment vertical="center"/>
    </xf>
    <xf numFmtId="164" fontId="14" fillId="12" borderId="1" xfId="0" applyFont="1" applyFill="1" applyBorder="1" applyAlignment="1" applyProtection="1">
      <alignment vertical="top" wrapText="1" readingOrder="1"/>
      <protection locked="0"/>
    </xf>
    <xf numFmtId="164" fontId="14" fillId="12" borderId="8" xfId="0" applyFont="1" applyFill="1" applyBorder="1" applyAlignment="1" applyProtection="1">
      <alignment vertical="top" wrapText="1" readingOrder="1"/>
      <protection locked="0"/>
    </xf>
    <xf numFmtId="166" fontId="14" fillId="1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14" fillId="9" borderId="9" xfId="0" applyFont="1" applyFill="1" applyBorder="1" applyAlignment="1" applyProtection="1">
      <alignment vertical="top" wrapText="1" readingOrder="1"/>
      <protection locked="0"/>
    </xf>
    <xf numFmtId="164" fontId="14" fillId="2" borderId="8" xfId="0" applyFont="1" applyFill="1" applyBorder="1" applyAlignment="1" applyProtection="1">
      <alignment vertical="top" wrapText="1" readingOrder="1"/>
      <protection locked="0"/>
    </xf>
    <xf numFmtId="166" fontId="14" fillId="9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8" xfId="0" applyBorder="1" applyAlignment="1">
      <alignment/>
    </xf>
    <xf numFmtId="164" fontId="14" fillId="10" borderId="9" xfId="0" applyFont="1" applyFill="1" applyBorder="1" applyAlignment="1" applyProtection="1">
      <alignment vertical="top" wrapText="1" readingOrder="1"/>
      <protection locked="0"/>
    </xf>
    <xf numFmtId="164" fontId="14" fillId="10" borderId="8" xfId="0" applyFont="1" applyFill="1" applyBorder="1" applyAlignment="1" applyProtection="1">
      <alignment vertical="top" wrapText="1" readingOrder="1"/>
      <protection locked="0"/>
    </xf>
    <xf numFmtId="164" fontId="0" fillId="10" borderId="8" xfId="0" applyFill="1" applyBorder="1" applyAlignment="1">
      <alignment/>
    </xf>
    <xf numFmtId="166" fontId="14" fillId="10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Border="1" applyAlignment="1">
      <alignment/>
    </xf>
    <xf numFmtId="164" fontId="0" fillId="0" borderId="1" xfId="0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o 2" xfId="21"/>
    <cellStyle name="Normalno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1E1FF"/>
      <rgbColor rgb="00660066"/>
      <rgbColor rgb="00FF8080"/>
      <rgbColor rgb="000066CC"/>
      <rgbColor rgb="00D3D3D3"/>
      <rgbColor rgb="00000080"/>
      <rgbColor rgb="00FF00FF"/>
      <rgbColor rgb="00FFEE75"/>
      <rgbColor rgb="0000FFFF"/>
      <rgbColor rgb="00800080"/>
      <rgbColor rgb="00800000"/>
      <rgbColor rgb="00008080"/>
      <rgbColor rgb="000000FF"/>
      <rgbColor rgb="0000CCFF"/>
      <rgbColor rgb="00CCFFFF"/>
      <rgbColor rgb="00FFFF9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">
      <selection activeCell="J10" sqref="J10"/>
    </sheetView>
  </sheetViews>
  <sheetFormatPr defaultColWidth="9.140625" defaultRowHeight="12.75"/>
  <cols>
    <col min="5" max="5" width="32.00390625" style="0" customWidth="1"/>
  </cols>
  <sheetData>
    <row r="2" spans="1:5" ht="13.5" customHeight="1">
      <c r="A2" s="1" t="s">
        <v>0</v>
      </c>
      <c r="B2" s="1"/>
      <c r="C2" s="1"/>
      <c r="D2" s="1"/>
      <c r="E2" s="1"/>
    </row>
    <row r="3" spans="1:5" ht="17.25">
      <c r="A3" s="2"/>
      <c r="B3" s="3"/>
      <c r="C3" s="3"/>
      <c r="D3" s="3"/>
      <c r="E3" s="3"/>
    </row>
    <row r="4" spans="1:5" ht="13.5">
      <c r="A4" s="4" t="s">
        <v>1</v>
      </c>
      <c r="B4" s="4"/>
      <c r="C4" s="4"/>
      <c r="D4" s="4"/>
      <c r="E4" s="4"/>
    </row>
    <row r="5" spans="1:5" ht="13.5">
      <c r="A5" s="5"/>
      <c r="B5" s="6"/>
      <c r="C5" s="6"/>
      <c r="D5" s="6"/>
      <c r="E5" s="6"/>
    </row>
    <row r="6" spans="1:5" ht="13.5">
      <c r="A6" s="4" t="s">
        <v>2</v>
      </c>
      <c r="B6" s="4"/>
      <c r="C6" s="4"/>
      <c r="D6" s="4"/>
      <c r="E6" s="4"/>
    </row>
    <row r="7" spans="1:5" ht="13.5">
      <c r="A7" s="5"/>
      <c r="B7" s="6"/>
      <c r="C7" s="6"/>
      <c r="D7" s="6"/>
      <c r="E7" s="6"/>
    </row>
    <row r="8" spans="1:5" ht="13.5">
      <c r="A8" s="4" t="s">
        <v>3</v>
      </c>
      <c r="B8" s="4"/>
      <c r="C8" s="4"/>
      <c r="D8" s="4"/>
      <c r="E8" s="4"/>
    </row>
    <row r="9" spans="1:5" ht="13.5">
      <c r="A9" s="6"/>
      <c r="B9" s="6"/>
      <c r="C9" s="6"/>
      <c r="D9" s="6"/>
      <c r="E9" s="6"/>
    </row>
    <row r="10" spans="1:5" ht="13.5">
      <c r="A10" s="4" t="s">
        <v>4</v>
      </c>
      <c r="B10" s="4"/>
      <c r="C10" s="4"/>
      <c r="D10" s="4"/>
      <c r="E10" s="4"/>
    </row>
    <row r="11" spans="1:5" ht="13.5">
      <c r="A11" s="5"/>
      <c r="B11" s="6"/>
      <c r="C11" s="6"/>
      <c r="D11" s="6"/>
      <c r="E11" s="6"/>
    </row>
    <row r="12" spans="1:5" ht="13.5">
      <c r="A12" s="4" t="s">
        <v>5</v>
      </c>
      <c r="B12" s="4"/>
      <c r="C12" s="4"/>
      <c r="D12" s="4"/>
      <c r="E12" s="4"/>
    </row>
    <row r="13" spans="1:5" s="8" customFormat="1" ht="196.5" customHeight="1">
      <c r="A13" s="7"/>
      <c r="B13" s="7"/>
      <c r="C13" s="7"/>
      <c r="D13" s="7"/>
      <c r="E13" s="7"/>
    </row>
    <row r="14" spans="1:5" ht="13.5">
      <c r="A14" s="9"/>
      <c r="B14" s="10"/>
      <c r="C14" s="10"/>
      <c r="D14" s="10"/>
      <c r="E14" s="10"/>
    </row>
    <row r="15" spans="1:5" ht="13.5">
      <c r="A15" s="11" t="s">
        <v>6</v>
      </c>
      <c r="B15" s="10"/>
      <c r="C15" s="10"/>
      <c r="D15" s="10"/>
      <c r="E15" s="10"/>
    </row>
    <row r="16" spans="1:5" ht="26.25" customHeight="1">
      <c r="A16" s="12" t="s">
        <v>7</v>
      </c>
      <c r="B16" s="12"/>
      <c r="C16" s="12"/>
      <c r="D16" s="12"/>
      <c r="E16" s="13" t="s">
        <v>8</v>
      </c>
    </row>
    <row r="17" spans="1:5" ht="12.75" customHeight="1">
      <c r="A17" s="14"/>
      <c r="B17" s="14"/>
      <c r="C17" s="14"/>
      <c r="D17" s="14"/>
      <c r="E17" s="15"/>
    </row>
    <row r="18" spans="1:5" ht="12.75" customHeight="1">
      <c r="A18" s="14"/>
      <c r="B18" s="14"/>
      <c r="C18" s="14"/>
      <c r="D18" s="14"/>
      <c r="E18" s="15"/>
    </row>
    <row r="19" spans="1:5" ht="12.75" customHeight="1">
      <c r="A19" s="14"/>
      <c r="B19" s="14"/>
      <c r="C19" s="14"/>
      <c r="D19" s="14"/>
      <c r="E19" s="15"/>
    </row>
    <row r="20" spans="1:5" ht="12.75" customHeight="1">
      <c r="A20" s="14"/>
      <c r="B20" s="14"/>
      <c r="C20" s="14"/>
      <c r="D20" s="14"/>
      <c r="E20" s="15"/>
    </row>
    <row r="21" spans="1:5" ht="12.75" customHeight="1">
      <c r="A21" s="14"/>
      <c r="B21" s="14"/>
      <c r="C21" s="14"/>
      <c r="D21" s="14"/>
      <c r="E21" s="15"/>
    </row>
    <row r="22" spans="1:5" ht="12.75" customHeight="1">
      <c r="A22" s="14"/>
      <c r="B22" s="14"/>
      <c r="C22" s="14"/>
      <c r="D22" s="14"/>
      <c r="E22" s="15"/>
    </row>
    <row r="23" spans="1:5" ht="12.75" customHeight="1">
      <c r="A23" s="14"/>
      <c r="B23" s="14"/>
      <c r="C23" s="14"/>
      <c r="D23" s="14"/>
      <c r="E23" s="15"/>
    </row>
    <row r="24" spans="1:5" ht="12.75" customHeight="1">
      <c r="A24" s="14"/>
      <c r="B24" s="14"/>
      <c r="C24" s="14"/>
      <c r="D24" s="14"/>
      <c r="E24" s="15"/>
    </row>
    <row r="25" spans="1:5" ht="12.75" customHeight="1">
      <c r="A25" s="14"/>
      <c r="B25" s="14"/>
      <c r="C25" s="14"/>
      <c r="D25" s="14"/>
      <c r="E25" s="15"/>
    </row>
    <row r="26" spans="1:5" ht="12.75" customHeight="1">
      <c r="A26" s="14"/>
      <c r="B26" s="14"/>
      <c r="C26" s="14"/>
      <c r="D26" s="14"/>
      <c r="E26" s="15"/>
    </row>
    <row r="27" spans="1:5" ht="12.75" customHeight="1">
      <c r="A27" s="14"/>
      <c r="B27" s="14"/>
      <c r="C27" s="14"/>
      <c r="D27" s="14"/>
      <c r="E27" s="15"/>
    </row>
    <row r="28" spans="1:5" ht="12.75" customHeight="1">
      <c r="A28" s="14"/>
      <c r="B28" s="14"/>
      <c r="C28" s="14"/>
      <c r="D28" s="14"/>
      <c r="E28" s="15"/>
    </row>
    <row r="29" spans="1:5" ht="12.75" customHeight="1">
      <c r="A29" s="14"/>
      <c r="B29" s="14"/>
      <c r="C29" s="14"/>
      <c r="D29" s="14"/>
      <c r="E29" s="15"/>
    </row>
    <row r="30" spans="1:5" ht="12.75" customHeight="1">
      <c r="A30" s="14"/>
      <c r="B30" s="14"/>
      <c r="C30" s="14"/>
      <c r="D30" s="14"/>
      <c r="E30" s="15"/>
    </row>
    <row r="31" spans="1:5" ht="12.75" customHeight="1">
      <c r="A31" s="14"/>
      <c r="B31" s="14"/>
      <c r="C31" s="14"/>
      <c r="D31" s="14"/>
      <c r="E31" s="15"/>
    </row>
    <row r="32" spans="1:5" ht="12.75" customHeight="1">
      <c r="A32" s="14"/>
      <c r="B32" s="14"/>
      <c r="C32" s="14"/>
      <c r="D32" s="14"/>
      <c r="E32" s="15"/>
    </row>
    <row r="33" spans="1:5" ht="12.75" customHeight="1">
      <c r="A33" s="14"/>
      <c r="B33" s="14"/>
      <c r="C33" s="14"/>
      <c r="D33" s="14"/>
      <c r="E33" s="15"/>
    </row>
    <row r="34" spans="1:5" ht="12.75" customHeight="1">
      <c r="A34" s="14"/>
      <c r="B34" s="14"/>
      <c r="C34" s="14"/>
      <c r="D34" s="14"/>
      <c r="E34" s="15"/>
    </row>
    <row r="35" spans="1:5" ht="12.75" customHeight="1">
      <c r="A35" s="14"/>
      <c r="B35" s="14"/>
      <c r="C35" s="14"/>
      <c r="D35" s="14"/>
      <c r="E35" s="15"/>
    </row>
    <row r="36" spans="1:5" ht="12.75">
      <c r="A36" s="16"/>
      <c r="B36" s="16"/>
      <c r="C36" s="16"/>
      <c r="D36" s="16"/>
      <c r="E36" s="16"/>
    </row>
    <row r="37" spans="1:5" ht="12.75" customHeight="1">
      <c r="A37" s="17"/>
      <c r="B37" s="17"/>
      <c r="C37" s="17"/>
      <c r="D37" s="17"/>
      <c r="E37" s="17"/>
    </row>
    <row r="38" spans="1:5" ht="12.75">
      <c r="A38" s="18"/>
      <c r="B38" s="19"/>
      <c r="C38" s="19"/>
      <c r="D38" s="19"/>
      <c r="E38" s="19"/>
    </row>
    <row r="42" spans="1:5" ht="13.5">
      <c r="A42" s="9"/>
      <c r="B42" s="19"/>
      <c r="C42" s="19"/>
      <c r="D42" s="19"/>
      <c r="E42" s="19"/>
    </row>
  </sheetData>
  <sheetProtection selectLockedCells="1" selectUnlockedCells="1"/>
  <mergeCells count="28">
    <mergeCell ref="A2:E2"/>
    <mergeCell ref="A4:E4"/>
    <mergeCell ref="A6:E6"/>
    <mergeCell ref="A8:E8"/>
    <mergeCell ref="A10:E10"/>
    <mergeCell ref="A12:E12"/>
    <mergeCell ref="A13:E13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7:E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7"/>
  <sheetViews>
    <sheetView showGridLines="0" tabSelected="1" workbookViewId="0" topLeftCell="B1">
      <pane ySplit="3" topLeftCell="A4" activePane="bottomLeft" state="frozen"/>
      <selection pane="topLeft" activeCell="B1" sqref="B1"/>
      <selection pane="bottomLeft" activeCell="N6" sqref="N6"/>
    </sheetView>
  </sheetViews>
  <sheetFormatPr defaultColWidth="9.140625" defaultRowHeight="12.75"/>
  <cols>
    <col min="1" max="1" width="3.28125" style="0" hidden="1" customWidth="1"/>
    <col min="2" max="2" width="11.57421875" style="0" customWidth="1"/>
    <col min="3" max="3" width="18.8515625" style="0" customWidth="1"/>
    <col min="4" max="4" width="4.00390625" style="0" customWidth="1"/>
    <col min="5" max="5" width="9.57421875" style="0" customWidth="1"/>
    <col min="6" max="6" width="0.13671875" style="0" hidden="1" customWidth="1"/>
    <col min="7" max="7" width="1.28515625" style="0" hidden="1" customWidth="1"/>
    <col min="8" max="8" width="12.57421875" style="0" hidden="1" customWidth="1"/>
    <col min="9" max="9" width="1.28515625" style="0" customWidth="1"/>
    <col min="10" max="10" width="18.00390625" style="20" customWidth="1"/>
    <col min="11" max="11" width="4.7109375" style="0" customWidth="1"/>
    <col min="12" max="12" width="9.28125" style="0" customWidth="1"/>
    <col min="13" max="13" width="3.57421875" style="0" hidden="1" customWidth="1"/>
    <col min="14" max="14" width="4.57421875" style="0" customWidth="1"/>
    <col min="15" max="15" width="9.8515625" style="0" customWidth="1"/>
    <col min="16" max="16" width="0.42578125" style="0" hidden="1" customWidth="1"/>
    <col min="18" max="18" width="12.28125" style="0" customWidth="1"/>
    <col min="19" max="19" width="11.7109375" style="21" customWidth="1"/>
    <col min="20" max="20" width="12.7109375" style="0" customWidth="1"/>
  </cols>
  <sheetData>
    <row r="1" spans="10:19" s="22" customFormat="1" ht="24" customHeight="1">
      <c r="J1" s="23"/>
      <c r="K1" s="24" t="s">
        <v>9</v>
      </c>
      <c r="L1" s="25"/>
      <c r="M1" s="25"/>
      <c r="N1" s="25"/>
      <c r="O1" s="26"/>
      <c r="S1" s="27"/>
    </row>
    <row r="2" spans="2:15" ht="17.25">
      <c r="B2" s="28" t="s">
        <v>10</v>
      </c>
      <c r="C2" s="29"/>
      <c r="D2" s="29"/>
      <c r="E2" s="29"/>
      <c r="L2" s="30"/>
      <c r="M2" s="31"/>
      <c r="N2" s="31"/>
      <c r="O2" s="32"/>
    </row>
    <row r="3" spans="2:19" s="33" customFormat="1" ht="13.5">
      <c r="B3" s="34"/>
      <c r="C3" s="34"/>
      <c r="D3" s="34"/>
      <c r="E3" s="34"/>
      <c r="F3" s="34"/>
      <c r="G3" s="34"/>
      <c r="H3" s="34"/>
      <c r="J3" s="35"/>
      <c r="K3" s="36" t="s">
        <v>11</v>
      </c>
      <c r="M3" s="37"/>
      <c r="N3" s="37"/>
      <c r="S3" s="38"/>
    </row>
    <row r="4" spans="2:19" s="39" customFormat="1" ht="14.25" customHeight="1">
      <c r="B4" s="40" t="s">
        <v>12</v>
      </c>
      <c r="C4" s="40" t="s">
        <v>13</v>
      </c>
      <c r="D4" s="40"/>
      <c r="E4" s="40"/>
      <c r="F4" s="40" t="s">
        <v>14</v>
      </c>
      <c r="G4" s="40"/>
      <c r="H4" s="41" t="s">
        <v>15</v>
      </c>
      <c r="I4" s="42" t="s">
        <v>16</v>
      </c>
      <c r="J4" s="42"/>
      <c r="K4" s="42" t="s">
        <v>17</v>
      </c>
      <c r="L4" s="42"/>
      <c r="M4" s="42"/>
      <c r="N4" s="42" t="s">
        <v>18</v>
      </c>
      <c r="O4" s="42"/>
      <c r="S4" s="43"/>
    </row>
    <row r="5" spans="2:16" ht="21.75" customHeight="1">
      <c r="B5" s="44" t="s">
        <v>19</v>
      </c>
      <c r="C5" s="44" t="s">
        <v>20</v>
      </c>
      <c r="D5" s="44"/>
      <c r="E5" s="44"/>
      <c r="F5" s="44"/>
      <c r="G5" s="44"/>
      <c r="H5" s="45" t="e">
        <f>SUM(H6+H24+H279+H299+#REF!+#REF!+#REF!)</f>
        <v>#REF!</v>
      </c>
      <c r="I5" s="45">
        <f>SUM(I6+I24+I279+I299)</f>
        <v>10065635</v>
      </c>
      <c r="J5" s="45"/>
      <c r="K5" s="45">
        <v>10065635</v>
      </c>
      <c r="L5" s="45"/>
      <c r="M5" s="45"/>
      <c r="N5" s="45">
        <v>10065635</v>
      </c>
      <c r="O5" s="45"/>
      <c r="P5" s="46"/>
    </row>
    <row r="6" spans="2:19" s="39" customFormat="1" ht="20.25" customHeight="1">
      <c r="B6" s="47" t="s">
        <v>21</v>
      </c>
      <c r="C6" s="47" t="s">
        <v>22</v>
      </c>
      <c r="D6" s="47"/>
      <c r="E6" s="47"/>
      <c r="F6" s="47"/>
      <c r="G6" s="47"/>
      <c r="H6" s="48">
        <v>22923173</v>
      </c>
      <c r="I6" s="48">
        <f>SUM(I7+I16+I20)</f>
        <v>518260</v>
      </c>
      <c r="J6" s="48"/>
      <c r="K6" s="48"/>
      <c r="L6" s="48"/>
      <c r="M6" s="48"/>
      <c r="N6" s="48"/>
      <c r="O6" s="48"/>
      <c r="P6" s="49"/>
      <c r="S6" s="43"/>
    </row>
    <row r="7" spans="2:19" s="39" customFormat="1" ht="30" customHeight="1">
      <c r="B7" s="50" t="s">
        <v>23</v>
      </c>
      <c r="C7" s="50" t="s">
        <v>24</v>
      </c>
      <c r="D7" s="50"/>
      <c r="E7" s="50"/>
      <c r="F7" s="50"/>
      <c r="G7" s="50"/>
      <c r="H7" s="51">
        <v>16470170</v>
      </c>
      <c r="I7" s="51">
        <f>SUM(I8)</f>
        <v>483760</v>
      </c>
      <c r="J7" s="51"/>
      <c r="K7" s="51">
        <v>483760</v>
      </c>
      <c r="L7" s="51"/>
      <c r="M7" s="51"/>
      <c r="N7" s="51">
        <v>483760</v>
      </c>
      <c r="O7" s="51"/>
      <c r="P7" s="49"/>
      <c r="S7" s="43"/>
    </row>
    <row r="8" spans="2:16" ht="27.75" customHeight="1">
      <c r="B8" s="52" t="s">
        <v>25</v>
      </c>
      <c r="C8" s="52" t="s">
        <v>26</v>
      </c>
      <c r="D8" s="52"/>
      <c r="E8" s="52"/>
      <c r="F8" s="52"/>
      <c r="G8" s="52"/>
      <c r="H8" s="53">
        <v>15246370</v>
      </c>
      <c r="I8" s="53">
        <f>SUM(J9+I14)</f>
        <v>483760</v>
      </c>
      <c r="J8" s="53"/>
      <c r="K8" s="53"/>
      <c r="L8" s="53"/>
      <c r="M8" s="53"/>
      <c r="N8" s="54"/>
      <c r="O8" s="54"/>
      <c r="P8" s="46"/>
    </row>
    <row r="9" spans="2:16" ht="14.25" customHeight="1">
      <c r="B9" s="55">
        <v>32</v>
      </c>
      <c r="C9" s="56" t="s">
        <v>27</v>
      </c>
      <c r="D9" s="57"/>
      <c r="E9" s="58"/>
      <c r="F9" s="56"/>
      <c r="G9" s="58"/>
      <c r="H9" s="59"/>
      <c r="I9" s="60"/>
      <c r="J9" s="61">
        <f>SUM(I10:J13)</f>
        <v>478760</v>
      </c>
      <c r="K9" s="62">
        <v>478760</v>
      </c>
      <c r="L9" s="62"/>
      <c r="M9" s="62"/>
      <c r="N9" s="63"/>
      <c r="O9" s="64">
        <v>478760</v>
      </c>
      <c r="P9" s="46"/>
    </row>
    <row r="10" spans="2:17" ht="12.75" customHeight="1">
      <c r="B10" s="65" t="s">
        <v>28</v>
      </c>
      <c r="C10" s="65" t="s">
        <v>29</v>
      </c>
      <c r="D10" s="65"/>
      <c r="E10" s="65"/>
      <c r="F10" s="65"/>
      <c r="G10" s="65"/>
      <c r="H10" s="66">
        <v>889485</v>
      </c>
      <c r="I10" s="66">
        <v>23000</v>
      </c>
      <c r="J10" s="66"/>
      <c r="K10" s="66"/>
      <c r="L10" s="66"/>
      <c r="M10" s="66"/>
      <c r="N10" s="66"/>
      <c r="O10" s="66"/>
      <c r="P10" s="46"/>
      <c r="Q10" s="67"/>
    </row>
    <row r="11" spans="2:16" ht="12.75" customHeight="1">
      <c r="B11" s="65" t="s">
        <v>30</v>
      </c>
      <c r="C11" s="65" t="s">
        <v>31</v>
      </c>
      <c r="D11" s="65"/>
      <c r="E11" s="65"/>
      <c r="F11" s="65"/>
      <c r="G11" s="65"/>
      <c r="H11" s="66">
        <v>9371216</v>
      </c>
      <c r="I11" s="66">
        <v>317180</v>
      </c>
      <c r="J11" s="66"/>
      <c r="K11" s="66"/>
      <c r="L11" s="66"/>
      <c r="M11" s="66"/>
      <c r="N11" s="66"/>
      <c r="O11" s="66"/>
      <c r="P11" s="46"/>
    </row>
    <row r="12" spans="2:16" ht="12.75" customHeight="1">
      <c r="B12" s="65" t="s">
        <v>32</v>
      </c>
      <c r="C12" s="65" t="s">
        <v>33</v>
      </c>
      <c r="D12" s="65"/>
      <c r="E12" s="65"/>
      <c r="F12" s="65"/>
      <c r="G12" s="65"/>
      <c r="H12" s="66">
        <v>4660992</v>
      </c>
      <c r="I12" s="66">
        <v>138580</v>
      </c>
      <c r="J12" s="66"/>
      <c r="K12" s="66"/>
      <c r="L12" s="66"/>
      <c r="M12" s="66"/>
      <c r="N12" s="66"/>
      <c r="O12" s="66"/>
      <c r="P12" s="46"/>
    </row>
    <row r="13" spans="2:16" ht="12.75" customHeight="1">
      <c r="B13" s="65" t="s">
        <v>34</v>
      </c>
      <c r="C13" s="65" t="s">
        <v>35</v>
      </c>
      <c r="D13" s="65"/>
      <c r="E13" s="65"/>
      <c r="F13" s="65"/>
      <c r="G13" s="65"/>
      <c r="H13" s="66">
        <v>212242</v>
      </c>
      <c r="I13" s="66"/>
      <c r="J13" s="66"/>
      <c r="K13" s="66"/>
      <c r="L13" s="66"/>
      <c r="M13" s="66"/>
      <c r="N13" s="66"/>
      <c r="O13" s="66"/>
      <c r="P13" s="46"/>
    </row>
    <row r="14" spans="2:19" s="68" customFormat="1" ht="12.75" customHeight="1">
      <c r="B14" s="55">
        <v>34</v>
      </c>
      <c r="C14" s="69" t="s">
        <v>36</v>
      </c>
      <c r="D14" s="69"/>
      <c r="E14" s="69"/>
      <c r="F14" s="55"/>
      <c r="G14" s="70"/>
      <c r="H14" s="59"/>
      <c r="I14" s="59">
        <f>SUM(I15)</f>
        <v>5000</v>
      </c>
      <c r="J14" s="59"/>
      <c r="K14" s="62">
        <v>5000</v>
      </c>
      <c r="L14" s="62"/>
      <c r="M14" s="62"/>
      <c r="N14" s="62">
        <v>5000</v>
      </c>
      <c r="O14" s="62"/>
      <c r="P14" s="71"/>
      <c r="S14" s="72"/>
    </row>
    <row r="15" spans="2:16" ht="12.75" customHeight="1">
      <c r="B15" s="65" t="s">
        <v>37</v>
      </c>
      <c r="C15" s="65" t="s">
        <v>38</v>
      </c>
      <c r="D15" s="65"/>
      <c r="E15" s="65"/>
      <c r="F15" s="65"/>
      <c r="G15" s="65"/>
      <c r="H15" s="66">
        <v>112435</v>
      </c>
      <c r="I15" s="66">
        <v>5000</v>
      </c>
      <c r="J15" s="66"/>
      <c r="K15" s="66"/>
      <c r="L15" s="66"/>
      <c r="M15" s="66"/>
      <c r="N15" s="66"/>
      <c r="O15" s="66"/>
      <c r="P15" s="46"/>
    </row>
    <row r="16" spans="2:19" s="39" customFormat="1" ht="30" customHeight="1">
      <c r="B16" s="50" t="s">
        <v>39</v>
      </c>
      <c r="C16" s="50" t="s">
        <v>40</v>
      </c>
      <c r="D16" s="50"/>
      <c r="E16" s="50"/>
      <c r="F16" s="50"/>
      <c r="G16" s="50"/>
      <c r="H16" s="51">
        <v>1039500</v>
      </c>
      <c r="I16" s="51">
        <f>SUM(I17)</f>
        <v>34500</v>
      </c>
      <c r="J16" s="51"/>
      <c r="K16" s="51">
        <v>34500</v>
      </c>
      <c r="L16" s="51"/>
      <c r="M16" s="51"/>
      <c r="N16" s="51">
        <v>34500</v>
      </c>
      <c r="O16" s="51"/>
      <c r="P16" s="49"/>
      <c r="S16" s="43"/>
    </row>
    <row r="17" spans="2:16" ht="27" customHeight="1">
      <c r="B17" s="52" t="s">
        <v>25</v>
      </c>
      <c r="C17" s="52" t="s">
        <v>26</v>
      </c>
      <c r="D17" s="52"/>
      <c r="E17" s="52"/>
      <c r="F17" s="52"/>
      <c r="G17" s="52"/>
      <c r="H17" s="53">
        <v>1039500</v>
      </c>
      <c r="I17" s="53">
        <f>SUM(I19:J19)</f>
        <v>34500</v>
      </c>
      <c r="J17" s="53"/>
      <c r="K17" s="54"/>
      <c r="L17" s="54"/>
      <c r="M17" s="54"/>
      <c r="N17" s="53"/>
      <c r="O17" s="53"/>
      <c r="P17" s="46"/>
    </row>
    <row r="18" spans="2:19" s="68" customFormat="1" ht="22.5" customHeight="1">
      <c r="B18" s="55">
        <v>42</v>
      </c>
      <c r="C18" s="69" t="s">
        <v>41</v>
      </c>
      <c r="D18" s="69"/>
      <c r="E18" s="69"/>
      <c r="F18" s="55"/>
      <c r="G18" s="70"/>
      <c r="H18" s="59"/>
      <c r="I18" s="59">
        <f>SUM(I19:J19)</f>
        <v>34500</v>
      </c>
      <c r="J18" s="59"/>
      <c r="K18" s="62">
        <v>34500</v>
      </c>
      <c r="L18" s="62"/>
      <c r="M18" s="62"/>
      <c r="N18" s="62">
        <v>34500</v>
      </c>
      <c r="O18" s="62"/>
      <c r="P18" s="71"/>
      <c r="S18" s="72"/>
    </row>
    <row r="19" spans="2:16" ht="12.75" customHeight="1">
      <c r="B19" s="65" t="s">
        <v>42</v>
      </c>
      <c r="C19" s="65" t="s">
        <v>43</v>
      </c>
      <c r="D19" s="65"/>
      <c r="E19" s="65"/>
      <c r="F19" s="65"/>
      <c r="G19" s="65"/>
      <c r="H19" s="66">
        <v>1039500</v>
      </c>
      <c r="I19" s="66">
        <v>34500</v>
      </c>
      <c r="J19" s="66"/>
      <c r="K19" s="66"/>
      <c r="L19" s="66"/>
      <c r="M19" s="66"/>
      <c r="N19" s="66"/>
      <c r="O19" s="66"/>
      <c r="P19" s="46"/>
    </row>
    <row r="20" spans="2:16" ht="27" customHeight="1">
      <c r="B20" s="73" t="s">
        <v>44</v>
      </c>
      <c r="C20" s="73" t="s">
        <v>45</v>
      </c>
      <c r="D20" s="73"/>
      <c r="E20" s="73"/>
      <c r="F20" s="73"/>
      <c r="G20" s="73"/>
      <c r="H20" s="74">
        <v>4306915</v>
      </c>
      <c r="I20" s="74">
        <f>SUM(I21)</f>
        <v>0</v>
      </c>
      <c r="J20" s="74"/>
      <c r="K20" s="74"/>
      <c r="L20" s="74"/>
      <c r="M20" s="74"/>
      <c r="N20" s="74"/>
      <c r="O20" s="74"/>
      <c r="P20" s="46"/>
    </row>
    <row r="21" spans="2:16" ht="12.75" customHeight="1">
      <c r="B21" s="75" t="s">
        <v>46</v>
      </c>
      <c r="C21" s="75" t="s">
        <v>26</v>
      </c>
      <c r="D21" s="75"/>
      <c r="E21" s="75"/>
      <c r="F21" s="75"/>
      <c r="G21" s="75"/>
      <c r="H21" s="76">
        <v>506915</v>
      </c>
      <c r="I21" s="76">
        <f>SUM(I23)</f>
        <v>0</v>
      </c>
      <c r="J21" s="76"/>
      <c r="K21" s="76"/>
      <c r="L21" s="76"/>
      <c r="M21" s="76"/>
      <c r="N21" s="76"/>
      <c r="O21" s="76"/>
      <c r="P21" s="46"/>
    </row>
    <row r="22" spans="2:19" s="68" customFormat="1" ht="12.75" customHeight="1">
      <c r="B22" s="77">
        <v>45</v>
      </c>
      <c r="C22" s="78" t="s">
        <v>41</v>
      </c>
      <c r="D22" s="78"/>
      <c r="E22" s="78"/>
      <c r="F22" s="77"/>
      <c r="G22" s="79"/>
      <c r="H22" s="80"/>
      <c r="I22" s="80">
        <f>SUM(I23)</f>
        <v>0</v>
      </c>
      <c r="J22" s="80"/>
      <c r="K22" s="81"/>
      <c r="L22" s="81"/>
      <c r="M22" s="81"/>
      <c r="N22" s="81"/>
      <c r="O22" s="81"/>
      <c r="P22" s="71"/>
      <c r="S22" s="72"/>
    </row>
    <row r="23" spans="2:16" ht="20.25" customHeight="1">
      <c r="B23" s="77" t="s">
        <v>47</v>
      </c>
      <c r="C23" s="77" t="s">
        <v>48</v>
      </c>
      <c r="D23" s="77"/>
      <c r="E23" s="77"/>
      <c r="F23" s="77"/>
      <c r="G23" s="77"/>
      <c r="H23" s="80">
        <v>506915</v>
      </c>
      <c r="I23" s="80"/>
      <c r="J23" s="80"/>
      <c r="K23" s="80"/>
      <c r="L23" s="80"/>
      <c r="M23" s="80"/>
      <c r="N23" s="80"/>
      <c r="O23" s="80"/>
      <c r="P23" s="46"/>
    </row>
    <row r="24" spans="2:19" s="39" customFormat="1" ht="20.25" customHeight="1">
      <c r="B24" s="47" t="s">
        <v>49</v>
      </c>
      <c r="C24" s="47" t="s">
        <v>50</v>
      </c>
      <c r="D24" s="47"/>
      <c r="E24" s="47"/>
      <c r="F24" s="47"/>
      <c r="G24" s="47"/>
      <c r="H24" s="48" t="e">
        <f>SUM(H25+H58+H141+#REF!+H151+H160+H170+H180+H184+H189+H194+#REF!+#REF!+#REF!+#REF!+H237+H241+H248+H269+#REF!+#REF!)</f>
        <v>#REF!</v>
      </c>
      <c r="I24" s="48">
        <f>SUM(I25+I58+I141+I151+I160+I170+I180+I184+I189+I194+I237+I241+I248+I269)</f>
        <v>2147475</v>
      </c>
      <c r="J24" s="48"/>
      <c r="K24" s="48"/>
      <c r="L24" s="48"/>
      <c r="M24" s="48"/>
      <c r="N24" s="48"/>
      <c r="O24" s="48"/>
      <c r="P24" s="49"/>
      <c r="S24" s="43"/>
    </row>
    <row r="25" spans="2:19" s="39" customFormat="1" ht="30" customHeight="1">
      <c r="B25" s="50" t="s">
        <v>51</v>
      </c>
      <c r="C25" s="50" t="s">
        <v>52</v>
      </c>
      <c r="D25" s="50"/>
      <c r="E25" s="50"/>
      <c r="F25" s="50"/>
      <c r="G25" s="50"/>
      <c r="H25" s="51" t="e">
        <f>SUM(#REF!+H38+H55+#REF!)</f>
        <v>#REF!</v>
      </c>
      <c r="I25" s="51">
        <f>SUM(I26+I38+I55)</f>
        <v>787075</v>
      </c>
      <c r="J25" s="51"/>
      <c r="K25" s="51">
        <v>787075</v>
      </c>
      <c r="L25" s="51"/>
      <c r="M25" s="51"/>
      <c r="N25" s="51">
        <v>787075</v>
      </c>
      <c r="O25" s="51"/>
      <c r="P25" s="49"/>
      <c r="S25" s="43"/>
    </row>
    <row r="26" spans="2:16" ht="12.75" customHeight="1">
      <c r="B26" s="82" t="s">
        <v>53</v>
      </c>
      <c r="C26" s="82" t="s">
        <v>54</v>
      </c>
      <c r="D26" s="82"/>
      <c r="E26" s="82"/>
      <c r="F26" s="82"/>
      <c r="G26" s="82"/>
      <c r="H26" s="83">
        <v>5748491</v>
      </c>
      <c r="I26" s="83">
        <f>SUM(J27+J31+J36)</f>
        <v>340200</v>
      </c>
      <c r="J26" s="83"/>
      <c r="K26" s="83"/>
      <c r="L26" s="83"/>
      <c r="M26" s="83"/>
      <c r="N26" s="83"/>
      <c r="O26" s="83"/>
      <c r="P26" s="46"/>
    </row>
    <row r="27" spans="2:19" s="68" customFormat="1" ht="12.75" customHeight="1">
      <c r="B27" s="55">
        <v>31</v>
      </c>
      <c r="C27" s="69" t="s">
        <v>55</v>
      </c>
      <c r="D27" s="69"/>
      <c r="E27" s="69"/>
      <c r="F27" s="55"/>
      <c r="G27" s="70"/>
      <c r="H27" s="59"/>
      <c r="I27" s="60"/>
      <c r="J27" s="61">
        <f>SUM(I28:J30)</f>
        <v>310200</v>
      </c>
      <c r="K27" s="60"/>
      <c r="L27" s="84">
        <v>310200</v>
      </c>
      <c r="M27" s="61"/>
      <c r="N27" s="60"/>
      <c r="O27" s="61">
        <v>310200</v>
      </c>
      <c r="P27" s="71"/>
      <c r="S27" s="72"/>
    </row>
    <row r="28" spans="2:16" ht="12.75" customHeight="1">
      <c r="B28" s="65" t="s">
        <v>56</v>
      </c>
      <c r="C28" s="65" t="s">
        <v>57</v>
      </c>
      <c r="D28" s="65"/>
      <c r="E28" s="65"/>
      <c r="F28" s="65"/>
      <c r="G28" s="65"/>
      <c r="H28" s="66">
        <v>5135053</v>
      </c>
      <c r="I28" s="66">
        <v>250000</v>
      </c>
      <c r="J28" s="66"/>
      <c r="K28" s="66"/>
      <c r="L28" s="66"/>
      <c r="M28" s="66"/>
      <c r="N28" s="66"/>
      <c r="O28" s="66"/>
      <c r="P28" s="46"/>
    </row>
    <row r="29" spans="2:16" ht="12.75" customHeight="1">
      <c r="B29" s="65" t="s">
        <v>58</v>
      </c>
      <c r="C29" s="65" t="s">
        <v>59</v>
      </c>
      <c r="D29" s="65"/>
      <c r="E29" s="65"/>
      <c r="F29" s="65"/>
      <c r="G29" s="65"/>
      <c r="H29" s="66">
        <v>15050</v>
      </c>
      <c r="I29" s="66">
        <v>18950</v>
      </c>
      <c r="J29" s="66"/>
      <c r="K29" s="66"/>
      <c r="L29" s="66"/>
      <c r="M29" s="66"/>
      <c r="N29" s="66"/>
      <c r="O29" s="66"/>
      <c r="P29" s="46"/>
    </row>
    <row r="30" spans="2:16" ht="12.75" customHeight="1">
      <c r="B30" s="65" t="s">
        <v>60</v>
      </c>
      <c r="C30" s="65" t="s">
        <v>61</v>
      </c>
      <c r="D30" s="65"/>
      <c r="E30" s="65"/>
      <c r="F30" s="65"/>
      <c r="G30" s="65"/>
      <c r="H30" s="66">
        <v>225365</v>
      </c>
      <c r="I30" s="66">
        <v>41250</v>
      </c>
      <c r="J30" s="66"/>
      <c r="K30" s="66"/>
      <c r="L30" s="66"/>
      <c r="M30" s="66"/>
      <c r="N30" s="66"/>
      <c r="O30" s="66"/>
      <c r="P30" s="46"/>
    </row>
    <row r="31" spans="2:16" ht="12.75" customHeight="1">
      <c r="B31" s="55">
        <v>32</v>
      </c>
      <c r="C31" s="69" t="s">
        <v>27</v>
      </c>
      <c r="D31" s="69"/>
      <c r="E31" s="69"/>
      <c r="F31" s="55"/>
      <c r="G31" s="70"/>
      <c r="H31" s="59"/>
      <c r="I31" s="60"/>
      <c r="J31" s="61">
        <f>SUM(I32:J35)</f>
        <v>30000</v>
      </c>
      <c r="K31" s="60"/>
      <c r="L31" s="84">
        <v>30000</v>
      </c>
      <c r="M31" s="61"/>
      <c r="N31" s="60"/>
      <c r="O31" s="61">
        <v>30000</v>
      </c>
      <c r="P31" s="46"/>
    </row>
    <row r="32" spans="2:16" ht="12.75" customHeight="1">
      <c r="B32" s="65" t="s">
        <v>28</v>
      </c>
      <c r="C32" s="65" t="s">
        <v>29</v>
      </c>
      <c r="D32" s="65"/>
      <c r="E32" s="65"/>
      <c r="F32" s="65"/>
      <c r="G32" s="65"/>
      <c r="H32" s="66">
        <v>14420</v>
      </c>
      <c r="I32" s="66">
        <v>30000</v>
      </c>
      <c r="J32" s="66"/>
      <c r="K32" s="66"/>
      <c r="L32" s="66"/>
      <c r="M32" s="66"/>
      <c r="N32" s="66"/>
      <c r="O32" s="66"/>
      <c r="P32" s="46"/>
    </row>
    <row r="33" spans="2:16" ht="12.75" customHeight="1">
      <c r="B33" s="65" t="s">
        <v>30</v>
      </c>
      <c r="C33" s="65" t="s">
        <v>31</v>
      </c>
      <c r="D33" s="65"/>
      <c r="E33" s="65"/>
      <c r="F33" s="65"/>
      <c r="G33" s="65"/>
      <c r="H33" s="66">
        <v>126103</v>
      </c>
      <c r="I33" s="66"/>
      <c r="J33" s="66"/>
      <c r="K33" s="66"/>
      <c r="L33" s="66"/>
      <c r="M33" s="66"/>
      <c r="N33" s="66"/>
      <c r="O33" s="66"/>
      <c r="P33" s="46"/>
    </row>
    <row r="34" spans="2:16" ht="12.75" customHeight="1">
      <c r="B34" s="65" t="s">
        <v>32</v>
      </c>
      <c r="C34" s="65" t="s">
        <v>33</v>
      </c>
      <c r="D34" s="65"/>
      <c r="E34" s="65"/>
      <c r="F34" s="65"/>
      <c r="G34" s="65"/>
      <c r="H34" s="66">
        <v>91000</v>
      </c>
      <c r="I34" s="66"/>
      <c r="J34" s="66"/>
      <c r="K34" s="66"/>
      <c r="L34" s="66"/>
      <c r="M34" s="66"/>
      <c r="N34" s="66"/>
      <c r="O34" s="66"/>
      <c r="P34" s="46"/>
    </row>
    <row r="35" spans="2:16" ht="12.75" customHeight="1">
      <c r="B35" s="65" t="s">
        <v>34</v>
      </c>
      <c r="C35" s="65" t="s">
        <v>35</v>
      </c>
      <c r="D35" s="65"/>
      <c r="E35" s="65"/>
      <c r="F35" s="65"/>
      <c r="G35" s="65"/>
      <c r="H35" s="66">
        <v>2500</v>
      </c>
      <c r="I35" s="66"/>
      <c r="J35" s="66"/>
      <c r="K35" s="66"/>
      <c r="L35" s="66"/>
      <c r="M35" s="66"/>
      <c r="N35" s="66"/>
      <c r="O35" s="66"/>
      <c r="P35" s="46"/>
    </row>
    <row r="36" spans="2:16" ht="12.75" customHeight="1">
      <c r="B36" s="55">
        <v>42</v>
      </c>
      <c r="C36" s="69" t="s">
        <v>41</v>
      </c>
      <c r="D36" s="69"/>
      <c r="E36" s="69"/>
      <c r="F36" s="55"/>
      <c r="G36" s="70"/>
      <c r="H36" s="59"/>
      <c r="I36" s="60"/>
      <c r="J36" s="61">
        <f>SUM(I37)</f>
        <v>0</v>
      </c>
      <c r="K36" s="60"/>
      <c r="L36" s="84"/>
      <c r="M36" s="61"/>
      <c r="N36" s="60"/>
      <c r="O36" s="61"/>
      <c r="P36" s="46"/>
    </row>
    <row r="37" spans="2:16" ht="12.75" customHeight="1">
      <c r="B37" s="65" t="s">
        <v>42</v>
      </c>
      <c r="C37" s="65" t="s">
        <v>43</v>
      </c>
      <c r="D37" s="65"/>
      <c r="E37" s="65"/>
      <c r="F37" s="65"/>
      <c r="G37" s="65"/>
      <c r="H37" s="66">
        <v>139000</v>
      </c>
      <c r="I37" s="66"/>
      <c r="J37" s="66"/>
      <c r="K37" s="66"/>
      <c r="L37" s="66"/>
      <c r="M37" s="66"/>
      <c r="N37" s="66"/>
      <c r="O37" s="66"/>
      <c r="P37" s="46"/>
    </row>
    <row r="38" spans="2:18" ht="12.75" customHeight="1">
      <c r="B38" s="52" t="s">
        <v>62</v>
      </c>
      <c r="C38" s="52" t="s">
        <v>63</v>
      </c>
      <c r="D38" s="52"/>
      <c r="E38" s="52"/>
      <c r="F38" s="52"/>
      <c r="G38" s="52"/>
      <c r="H38" s="53">
        <v>6533136</v>
      </c>
      <c r="I38" s="53">
        <f>SUM(J39+J43+J48+J50+J53)</f>
        <v>446875</v>
      </c>
      <c r="J38" s="53"/>
      <c r="K38" s="53"/>
      <c r="L38" s="53"/>
      <c r="M38" s="53"/>
      <c r="N38" s="53"/>
      <c r="O38" s="53"/>
      <c r="P38" s="46"/>
      <c r="R38" s="85"/>
    </row>
    <row r="39" spans="2:18" ht="12.75" customHeight="1">
      <c r="B39" s="55">
        <v>31</v>
      </c>
      <c r="C39" s="69" t="s">
        <v>55</v>
      </c>
      <c r="D39" s="69"/>
      <c r="E39" s="69"/>
      <c r="F39" s="55"/>
      <c r="G39" s="70"/>
      <c r="H39" s="59"/>
      <c r="I39" s="60"/>
      <c r="J39" s="61">
        <f>SUM(I40:J42)</f>
        <v>162500</v>
      </c>
      <c r="K39" s="60"/>
      <c r="L39" s="84">
        <v>162500</v>
      </c>
      <c r="M39" s="61"/>
      <c r="N39" s="60"/>
      <c r="O39" s="61">
        <v>162500</v>
      </c>
      <c r="P39" s="46"/>
      <c r="R39" s="85"/>
    </row>
    <row r="40" spans="2:16" ht="12.75" customHeight="1">
      <c r="B40" s="65" t="s">
        <v>56</v>
      </c>
      <c r="C40" s="65" t="s">
        <v>57</v>
      </c>
      <c r="D40" s="65"/>
      <c r="E40" s="65"/>
      <c r="F40" s="65"/>
      <c r="G40" s="65"/>
      <c r="H40" s="66">
        <v>1080696</v>
      </c>
      <c r="I40" s="66">
        <v>139485</v>
      </c>
      <c r="J40" s="66"/>
      <c r="K40" s="66"/>
      <c r="L40" s="66"/>
      <c r="M40" s="66"/>
      <c r="N40" s="66"/>
      <c r="O40" s="66"/>
      <c r="P40" s="46"/>
    </row>
    <row r="41" spans="2:16" ht="12.75" customHeight="1">
      <c r="B41" s="65" t="s">
        <v>58</v>
      </c>
      <c r="C41" s="65" t="s">
        <v>59</v>
      </c>
      <c r="D41" s="65"/>
      <c r="E41" s="65"/>
      <c r="F41" s="65"/>
      <c r="G41" s="65"/>
      <c r="H41" s="66">
        <v>304450</v>
      </c>
      <c r="I41" s="66"/>
      <c r="J41" s="66"/>
      <c r="K41" s="66"/>
      <c r="L41" s="66"/>
      <c r="M41" s="66"/>
      <c r="N41" s="66"/>
      <c r="O41" s="66"/>
      <c r="P41" s="46"/>
    </row>
    <row r="42" spans="2:16" ht="12.75" customHeight="1">
      <c r="B42" s="65" t="s">
        <v>60</v>
      </c>
      <c r="C42" s="65" t="s">
        <v>61</v>
      </c>
      <c r="D42" s="65"/>
      <c r="E42" s="65"/>
      <c r="F42" s="65"/>
      <c r="G42" s="65"/>
      <c r="H42" s="66">
        <v>553640</v>
      </c>
      <c r="I42" s="66">
        <v>23015</v>
      </c>
      <c r="J42" s="66"/>
      <c r="K42" s="66"/>
      <c r="L42" s="66"/>
      <c r="M42" s="66"/>
      <c r="N42" s="66"/>
      <c r="O42" s="66"/>
      <c r="P42" s="46"/>
    </row>
    <row r="43" spans="2:16" ht="12.75" customHeight="1">
      <c r="B43" s="55">
        <v>32</v>
      </c>
      <c r="C43" s="69" t="s">
        <v>27</v>
      </c>
      <c r="D43" s="69"/>
      <c r="E43" s="69"/>
      <c r="F43" s="55"/>
      <c r="G43" s="70"/>
      <c r="H43" s="59"/>
      <c r="I43" s="60"/>
      <c r="J43" s="61">
        <f>SUM(I44:J47)</f>
        <v>284375</v>
      </c>
      <c r="K43" s="60"/>
      <c r="L43" s="84">
        <v>284375</v>
      </c>
      <c r="M43" s="61"/>
      <c r="N43" s="60"/>
      <c r="O43" s="61">
        <v>284375</v>
      </c>
      <c r="P43" s="46"/>
    </row>
    <row r="44" spans="2:16" ht="12.75" customHeight="1">
      <c r="B44" s="65" t="s">
        <v>28</v>
      </c>
      <c r="C44" s="65" t="s">
        <v>29</v>
      </c>
      <c r="D44" s="65"/>
      <c r="E44" s="65"/>
      <c r="F44" s="65"/>
      <c r="G44" s="65"/>
      <c r="H44" s="66">
        <v>248790</v>
      </c>
      <c r="I44" s="66"/>
      <c r="J44" s="66"/>
      <c r="K44" s="66"/>
      <c r="L44" s="66"/>
      <c r="M44" s="66"/>
      <c r="N44" s="66"/>
      <c r="O44" s="66"/>
      <c r="P44" s="46"/>
    </row>
    <row r="45" spans="2:16" ht="12.75" customHeight="1">
      <c r="B45" s="65" t="s">
        <v>30</v>
      </c>
      <c r="C45" s="65" t="s">
        <v>31</v>
      </c>
      <c r="D45" s="65"/>
      <c r="E45" s="65"/>
      <c r="F45" s="65"/>
      <c r="G45" s="65"/>
      <c r="H45" s="66">
        <v>3616105</v>
      </c>
      <c r="I45" s="66">
        <v>284375</v>
      </c>
      <c r="J45" s="66"/>
      <c r="K45" s="66"/>
      <c r="L45" s="66"/>
      <c r="M45" s="66"/>
      <c r="N45" s="66"/>
      <c r="O45" s="66"/>
      <c r="P45" s="46"/>
    </row>
    <row r="46" spans="2:16" ht="12.75" customHeight="1">
      <c r="B46" s="65" t="s">
        <v>32</v>
      </c>
      <c r="C46" s="65" t="s">
        <v>33</v>
      </c>
      <c r="D46" s="65"/>
      <c r="E46" s="65"/>
      <c r="F46" s="65"/>
      <c r="G46" s="65"/>
      <c r="H46" s="66">
        <v>455720</v>
      </c>
      <c r="I46" s="66"/>
      <c r="J46" s="66"/>
      <c r="K46" s="66"/>
      <c r="L46" s="66"/>
      <c r="M46" s="66"/>
      <c r="N46" s="66"/>
      <c r="O46" s="66"/>
      <c r="P46" s="46"/>
    </row>
    <row r="47" spans="2:16" ht="12.75" customHeight="1">
      <c r="B47" s="65" t="s">
        <v>34</v>
      </c>
      <c r="C47" s="65" t="s">
        <v>35</v>
      </c>
      <c r="D47" s="65"/>
      <c r="E47" s="65"/>
      <c r="F47" s="65"/>
      <c r="G47" s="65"/>
      <c r="H47" s="66">
        <v>41450</v>
      </c>
      <c r="I47" s="66"/>
      <c r="J47" s="66"/>
      <c r="K47" s="66"/>
      <c r="L47" s="66"/>
      <c r="M47" s="66"/>
      <c r="N47" s="66"/>
      <c r="O47" s="66"/>
      <c r="P47" s="46"/>
    </row>
    <row r="48" spans="2:16" ht="12.75" customHeight="1">
      <c r="B48" s="55">
        <v>34</v>
      </c>
      <c r="C48" s="69" t="s">
        <v>36</v>
      </c>
      <c r="D48" s="69"/>
      <c r="E48" s="69"/>
      <c r="F48" s="55"/>
      <c r="G48" s="70"/>
      <c r="H48" s="59"/>
      <c r="I48" s="60"/>
      <c r="J48" s="61">
        <f>SUM(I49)</f>
        <v>0</v>
      </c>
      <c r="K48" s="60"/>
      <c r="L48" s="84"/>
      <c r="M48" s="61"/>
      <c r="N48" s="60"/>
      <c r="O48" s="61"/>
      <c r="P48" s="46"/>
    </row>
    <row r="49" spans="2:16" ht="12.75" customHeight="1">
      <c r="B49" s="65" t="s">
        <v>37</v>
      </c>
      <c r="C49" s="65" t="s">
        <v>38</v>
      </c>
      <c r="D49" s="65"/>
      <c r="E49" s="65"/>
      <c r="F49" s="65"/>
      <c r="G49" s="65"/>
      <c r="H49" s="66">
        <v>14135</v>
      </c>
      <c r="I49" s="66"/>
      <c r="J49" s="66"/>
      <c r="K49" s="66"/>
      <c r="L49" s="66"/>
      <c r="M49" s="66"/>
      <c r="N49" s="66"/>
      <c r="O49" s="66"/>
      <c r="P49" s="46"/>
    </row>
    <row r="50" spans="2:16" ht="12.75" customHeight="1">
      <c r="B50" s="55">
        <v>42</v>
      </c>
      <c r="C50" s="69" t="s">
        <v>41</v>
      </c>
      <c r="D50" s="69"/>
      <c r="E50" s="69"/>
      <c r="F50" s="55"/>
      <c r="G50" s="70"/>
      <c r="H50" s="59"/>
      <c r="I50" s="60"/>
      <c r="J50" s="61">
        <f>SUM(I51:J52)</f>
        <v>0</v>
      </c>
      <c r="K50" s="60"/>
      <c r="L50" s="84"/>
      <c r="M50" s="61"/>
      <c r="N50" s="60"/>
      <c r="O50" s="61"/>
      <c r="P50" s="46"/>
    </row>
    <row r="51" spans="2:16" ht="12.75" customHeight="1">
      <c r="B51" s="65" t="s">
        <v>42</v>
      </c>
      <c r="C51" s="65" t="s">
        <v>43</v>
      </c>
      <c r="D51" s="65"/>
      <c r="E51" s="65"/>
      <c r="F51" s="65"/>
      <c r="G51" s="65"/>
      <c r="H51" s="66">
        <v>178150</v>
      </c>
      <c r="I51" s="66"/>
      <c r="J51" s="66"/>
      <c r="K51" s="66"/>
      <c r="L51" s="66"/>
      <c r="M51" s="66"/>
      <c r="N51" s="66"/>
      <c r="O51" s="66"/>
      <c r="P51" s="46"/>
    </row>
    <row r="52" spans="2:16" ht="12.75" customHeight="1">
      <c r="B52" s="65" t="s">
        <v>64</v>
      </c>
      <c r="C52" s="65" t="s">
        <v>65</v>
      </c>
      <c r="D52" s="65"/>
      <c r="E52" s="65"/>
      <c r="F52" s="65"/>
      <c r="G52" s="65"/>
      <c r="H52" s="66">
        <v>40000</v>
      </c>
      <c r="I52" s="66"/>
      <c r="J52" s="66"/>
      <c r="K52" s="66"/>
      <c r="L52" s="66"/>
      <c r="M52" s="66"/>
      <c r="N52" s="66"/>
      <c r="O52" s="66"/>
      <c r="P52" s="46"/>
    </row>
    <row r="53" spans="2:16" ht="12.75">
      <c r="B53" s="55">
        <v>92</v>
      </c>
      <c r="C53" s="56" t="s">
        <v>66</v>
      </c>
      <c r="D53" s="86"/>
      <c r="E53" s="87"/>
      <c r="F53" s="55"/>
      <c r="G53" s="70"/>
      <c r="H53" s="59"/>
      <c r="I53" s="60"/>
      <c r="J53" s="61">
        <f>SUM(I54)</f>
        <v>0</v>
      </c>
      <c r="K53" s="60"/>
      <c r="L53" s="84"/>
      <c r="M53" s="61"/>
      <c r="N53" s="60"/>
      <c r="O53" s="61"/>
      <c r="P53" s="46"/>
    </row>
    <row r="54" spans="2:16" ht="12.75" customHeight="1">
      <c r="B54" s="78">
        <v>922</v>
      </c>
      <c r="C54" s="78" t="s">
        <v>67</v>
      </c>
      <c r="D54" s="78"/>
      <c r="E54" s="78"/>
      <c r="F54" s="65"/>
      <c r="G54" s="46"/>
      <c r="H54" s="66"/>
      <c r="I54" s="88"/>
      <c r="J54" s="88"/>
      <c r="K54" s="88"/>
      <c r="L54" s="88"/>
      <c r="M54" s="88"/>
      <c r="N54" s="88"/>
      <c r="O54" s="88"/>
      <c r="P54" s="46"/>
    </row>
    <row r="55" spans="2:16" ht="12.75" customHeight="1">
      <c r="B55" s="52" t="s">
        <v>68</v>
      </c>
      <c r="C55" s="52" t="s">
        <v>69</v>
      </c>
      <c r="D55" s="52"/>
      <c r="E55" s="52"/>
      <c r="F55" s="52"/>
      <c r="G55" s="52"/>
      <c r="H55" s="53">
        <v>56700</v>
      </c>
      <c r="I55" s="53">
        <f>SUM(I57)</f>
        <v>0</v>
      </c>
      <c r="J55" s="53"/>
      <c r="K55" s="53"/>
      <c r="L55" s="53"/>
      <c r="M55" s="53"/>
      <c r="N55" s="53"/>
      <c r="O55" s="53"/>
      <c r="P55" s="46"/>
    </row>
    <row r="56" spans="2:19" s="68" customFormat="1" ht="12.75" customHeight="1">
      <c r="B56" s="65">
        <v>31</v>
      </c>
      <c r="C56" s="78" t="s">
        <v>55</v>
      </c>
      <c r="D56" s="78"/>
      <c r="E56" s="78"/>
      <c r="F56" s="65"/>
      <c r="G56" s="71"/>
      <c r="H56" s="66"/>
      <c r="I56" s="89"/>
      <c r="J56" s="90">
        <f>SUM(I57)</f>
        <v>0</v>
      </c>
      <c r="K56" s="89"/>
      <c r="L56" s="91"/>
      <c r="M56" s="90"/>
      <c r="N56" s="89"/>
      <c r="O56" s="90"/>
      <c r="P56" s="71"/>
      <c r="S56" s="72"/>
    </row>
    <row r="57" spans="2:16" ht="12.75" customHeight="1">
      <c r="B57" s="65" t="s">
        <v>56</v>
      </c>
      <c r="C57" s="65" t="s">
        <v>57</v>
      </c>
      <c r="D57" s="65"/>
      <c r="E57" s="65"/>
      <c r="F57" s="65"/>
      <c r="G57" s="65"/>
      <c r="H57" s="66">
        <v>56700</v>
      </c>
      <c r="I57" s="66"/>
      <c r="J57" s="66"/>
      <c r="K57" s="66"/>
      <c r="L57" s="66"/>
      <c r="M57" s="66"/>
      <c r="N57" s="66"/>
      <c r="O57" s="66"/>
      <c r="P57" s="46"/>
    </row>
    <row r="58" spans="2:19" s="39" customFormat="1" ht="33.75" customHeight="1">
      <c r="B58" s="50" t="s">
        <v>70</v>
      </c>
      <c r="C58" s="50" t="s">
        <v>71</v>
      </c>
      <c r="D58" s="50"/>
      <c r="E58" s="50"/>
      <c r="F58" s="50"/>
      <c r="G58" s="50"/>
      <c r="H58" s="51">
        <v>3235725</v>
      </c>
      <c r="I58" s="51">
        <f>SUM(I59+I69+I77+I90+I104+I117+I130)</f>
        <v>43000</v>
      </c>
      <c r="J58" s="51"/>
      <c r="K58" s="51">
        <v>43000</v>
      </c>
      <c r="L58" s="51"/>
      <c r="M58" s="51"/>
      <c r="N58" s="51">
        <v>43000</v>
      </c>
      <c r="O58" s="51"/>
      <c r="P58" s="49"/>
      <c r="S58" s="43"/>
    </row>
    <row r="59" spans="2:16" ht="21.75" customHeight="1">
      <c r="B59" s="82" t="s">
        <v>53</v>
      </c>
      <c r="C59" s="92" t="s">
        <v>72</v>
      </c>
      <c r="D59" s="92"/>
      <c r="E59" s="92"/>
      <c r="F59" s="82"/>
      <c r="G59" s="82"/>
      <c r="H59" s="83">
        <v>55700</v>
      </c>
      <c r="I59" s="83">
        <f>SUM(J60+J63+J67)</f>
        <v>10000</v>
      </c>
      <c r="J59" s="83"/>
      <c r="K59" s="83"/>
      <c r="L59" s="83"/>
      <c r="M59" s="83"/>
      <c r="N59" s="83"/>
      <c r="O59" s="83"/>
      <c r="P59" s="46"/>
    </row>
    <row r="60" spans="2:16" ht="13.5" customHeight="1">
      <c r="B60" s="55">
        <v>31</v>
      </c>
      <c r="C60" s="93" t="s">
        <v>55</v>
      </c>
      <c r="D60" s="93"/>
      <c r="E60" s="93"/>
      <c r="F60" s="55"/>
      <c r="G60" s="70"/>
      <c r="H60" s="59"/>
      <c r="I60" s="60"/>
      <c r="J60" s="61">
        <f>SUM(I61:J62)</f>
        <v>0</v>
      </c>
      <c r="K60" s="60"/>
      <c r="L60" s="84"/>
      <c r="M60" s="61"/>
      <c r="N60" s="60"/>
      <c r="O60" s="61"/>
      <c r="P60" s="46"/>
    </row>
    <row r="61" spans="2:16" ht="12.75" customHeight="1">
      <c r="B61" s="65" t="s">
        <v>56</v>
      </c>
      <c r="C61" s="65" t="s">
        <v>57</v>
      </c>
      <c r="D61" s="65"/>
      <c r="E61" s="65"/>
      <c r="F61" s="65"/>
      <c r="G61" s="65"/>
      <c r="H61" s="66">
        <v>0</v>
      </c>
      <c r="I61" s="66"/>
      <c r="J61" s="66"/>
      <c r="K61" s="66"/>
      <c r="L61" s="66"/>
      <c r="M61" s="66"/>
      <c r="N61" s="66"/>
      <c r="O61" s="66"/>
      <c r="P61" s="46"/>
    </row>
    <row r="62" spans="2:16" ht="12.75" customHeight="1">
      <c r="B62" s="65" t="s">
        <v>60</v>
      </c>
      <c r="C62" s="65" t="s">
        <v>61</v>
      </c>
      <c r="D62" s="65"/>
      <c r="E62" s="65"/>
      <c r="F62" s="65"/>
      <c r="G62" s="65"/>
      <c r="H62" s="66">
        <v>0</v>
      </c>
      <c r="I62" s="66"/>
      <c r="J62" s="66"/>
      <c r="K62" s="66"/>
      <c r="L62" s="66"/>
      <c r="M62" s="66"/>
      <c r="N62" s="66"/>
      <c r="O62" s="66"/>
      <c r="P62" s="46"/>
    </row>
    <row r="63" spans="2:16" ht="12.75" customHeight="1">
      <c r="B63" s="55">
        <v>32</v>
      </c>
      <c r="C63" s="69" t="s">
        <v>27</v>
      </c>
      <c r="D63" s="69"/>
      <c r="E63" s="69"/>
      <c r="F63" s="55"/>
      <c r="G63" s="70"/>
      <c r="H63" s="59"/>
      <c r="I63" s="60"/>
      <c r="J63" s="61">
        <f>SUM(I64:J66)</f>
        <v>10000</v>
      </c>
      <c r="K63" s="60"/>
      <c r="L63" s="84">
        <v>10000</v>
      </c>
      <c r="M63" s="61"/>
      <c r="N63" s="60"/>
      <c r="O63" s="61">
        <v>10000</v>
      </c>
      <c r="P63" s="46"/>
    </row>
    <row r="64" spans="2:16" ht="12.75" customHeight="1">
      <c r="B64" s="65" t="s">
        <v>30</v>
      </c>
      <c r="C64" s="65" t="s">
        <v>31</v>
      </c>
      <c r="D64" s="65"/>
      <c r="E64" s="65"/>
      <c r="F64" s="65"/>
      <c r="G64" s="65"/>
      <c r="H64" s="66">
        <v>38700</v>
      </c>
      <c r="I64" s="66"/>
      <c r="J64" s="66"/>
      <c r="K64" s="66"/>
      <c r="L64" s="66"/>
      <c r="M64" s="66"/>
      <c r="N64" s="66"/>
      <c r="O64" s="66"/>
      <c r="P64" s="46"/>
    </row>
    <row r="65" spans="2:16" ht="12.75" customHeight="1">
      <c r="B65" s="65" t="s">
        <v>32</v>
      </c>
      <c r="C65" s="65" t="s">
        <v>33</v>
      </c>
      <c r="D65" s="65"/>
      <c r="E65" s="65"/>
      <c r="F65" s="65"/>
      <c r="G65" s="65"/>
      <c r="H65" s="66">
        <v>0</v>
      </c>
      <c r="I65" s="66">
        <v>10000</v>
      </c>
      <c r="J65" s="66"/>
      <c r="K65" s="66"/>
      <c r="L65" s="66"/>
      <c r="M65" s="66"/>
      <c r="N65" s="66"/>
      <c r="O65" s="66"/>
      <c r="P65" s="46"/>
    </row>
    <row r="66" spans="2:16" ht="12.75" customHeight="1">
      <c r="B66" s="65" t="s">
        <v>34</v>
      </c>
      <c r="C66" s="65" t="s">
        <v>35</v>
      </c>
      <c r="D66" s="65"/>
      <c r="E66" s="65"/>
      <c r="F66" s="65"/>
      <c r="G66" s="65"/>
      <c r="H66" s="66">
        <v>17000</v>
      </c>
      <c r="I66" s="66"/>
      <c r="J66" s="66"/>
      <c r="K66" s="66"/>
      <c r="L66" s="66"/>
      <c r="M66" s="66"/>
      <c r="N66" s="66"/>
      <c r="O66" s="66"/>
      <c r="P66" s="46"/>
    </row>
    <row r="67" spans="2:16" ht="12.75" customHeight="1">
      <c r="B67" s="55">
        <v>42</v>
      </c>
      <c r="C67" s="69" t="s">
        <v>41</v>
      </c>
      <c r="D67" s="69"/>
      <c r="E67" s="69"/>
      <c r="F67" s="55"/>
      <c r="G67" s="70"/>
      <c r="H67" s="59"/>
      <c r="I67" s="60"/>
      <c r="J67" s="61">
        <f>SUM(I68)</f>
        <v>0</v>
      </c>
      <c r="K67" s="60"/>
      <c r="L67" s="84"/>
      <c r="M67" s="61"/>
      <c r="N67" s="60"/>
      <c r="O67" s="61"/>
      <c r="P67" s="46"/>
    </row>
    <row r="68" spans="2:16" ht="12.75" customHeight="1">
      <c r="B68" s="65" t="s">
        <v>42</v>
      </c>
      <c r="C68" s="65" t="s">
        <v>43</v>
      </c>
      <c r="D68" s="65"/>
      <c r="E68" s="65"/>
      <c r="F68" s="65"/>
      <c r="G68" s="65"/>
      <c r="H68" s="66">
        <v>0</v>
      </c>
      <c r="I68" s="66"/>
      <c r="J68" s="66"/>
      <c r="K68" s="66"/>
      <c r="L68" s="66"/>
      <c r="M68" s="66"/>
      <c r="N68" s="66"/>
      <c r="O68" s="66"/>
      <c r="P68" s="46"/>
    </row>
    <row r="69" spans="2:16" ht="12.75" customHeight="1">
      <c r="B69" s="82" t="s">
        <v>73</v>
      </c>
      <c r="C69" s="82" t="s">
        <v>74</v>
      </c>
      <c r="D69" s="82"/>
      <c r="E69" s="82"/>
      <c r="F69" s="82"/>
      <c r="G69" s="82"/>
      <c r="H69" s="83">
        <v>55500</v>
      </c>
      <c r="I69" s="83">
        <f>SUM(J70+J73+J75)</f>
        <v>0</v>
      </c>
      <c r="J69" s="83"/>
      <c r="K69" s="83"/>
      <c r="L69" s="83"/>
      <c r="M69" s="83"/>
      <c r="N69" s="83"/>
      <c r="O69" s="83"/>
      <c r="P69" s="46"/>
    </row>
    <row r="70" spans="2:16" ht="12.75" customHeight="1">
      <c r="B70" s="55">
        <v>32</v>
      </c>
      <c r="C70" s="69" t="s">
        <v>27</v>
      </c>
      <c r="D70" s="69"/>
      <c r="E70" s="69"/>
      <c r="F70" s="55"/>
      <c r="G70" s="70"/>
      <c r="H70" s="59"/>
      <c r="I70" s="60"/>
      <c r="J70" s="61">
        <f>SUM(I71:J72)</f>
        <v>0</v>
      </c>
      <c r="K70" s="60"/>
      <c r="L70" s="84"/>
      <c r="M70" s="61"/>
      <c r="N70" s="60"/>
      <c r="O70" s="61"/>
      <c r="P70" s="46"/>
    </row>
    <row r="71" spans="2:16" ht="12.75" customHeight="1">
      <c r="B71" s="65" t="s">
        <v>28</v>
      </c>
      <c r="C71" s="65" t="s">
        <v>29</v>
      </c>
      <c r="D71" s="65"/>
      <c r="E71" s="65"/>
      <c r="F71" s="65"/>
      <c r="G71" s="65"/>
      <c r="H71" s="66">
        <v>20000</v>
      </c>
      <c r="I71" s="66"/>
      <c r="J71" s="66"/>
      <c r="K71" s="66"/>
      <c r="L71" s="66"/>
      <c r="M71" s="66"/>
      <c r="N71" s="66"/>
      <c r="O71" s="66"/>
      <c r="P71" s="46"/>
    </row>
    <row r="72" spans="2:16" ht="12.75" customHeight="1">
      <c r="B72" s="65" t="s">
        <v>30</v>
      </c>
      <c r="C72" s="65" t="s">
        <v>31</v>
      </c>
      <c r="D72" s="65"/>
      <c r="E72" s="65"/>
      <c r="F72" s="65"/>
      <c r="G72" s="65"/>
      <c r="H72" s="66">
        <v>5000</v>
      </c>
      <c r="I72" s="66"/>
      <c r="J72" s="66"/>
      <c r="K72" s="66"/>
      <c r="L72" s="66"/>
      <c r="M72" s="66"/>
      <c r="N72" s="66"/>
      <c r="O72" s="66"/>
      <c r="P72" s="46"/>
    </row>
    <row r="73" spans="2:16" ht="12.75" customHeight="1">
      <c r="B73" s="55">
        <v>42</v>
      </c>
      <c r="C73" s="69" t="s">
        <v>41</v>
      </c>
      <c r="D73" s="69"/>
      <c r="E73" s="69"/>
      <c r="F73" s="55"/>
      <c r="G73" s="70"/>
      <c r="H73" s="59"/>
      <c r="I73" s="60"/>
      <c r="J73" s="61">
        <f>SUM(I74)</f>
        <v>0</v>
      </c>
      <c r="K73" s="60"/>
      <c r="L73" s="84"/>
      <c r="M73" s="61"/>
      <c r="N73" s="60"/>
      <c r="O73" s="61"/>
      <c r="P73" s="46"/>
    </row>
    <row r="74" spans="2:16" ht="12.75" customHeight="1">
      <c r="B74" s="65" t="s">
        <v>42</v>
      </c>
      <c r="C74" s="65" t="s">
        <v>43</v>
      </c>
      <c r="D74" s="65"/>
      <c r="E74" s="65"/>
      <c r="F74" s="65"/>
      <c r="G74" s="65"/>
      <c r="H74" s="66">
        <v>30500</v>
      </c>
      <c r="I74" s="66"/>
      <c r="J74" s="66"/>
      <c r="K74" s="66"/>
      <c r="L74" s="66"/>
      <c r="M74" s="66"/>
      <c r="N74" s="66"/>
      <c r="O74" s="66"/>
      <c r="P74" s="46"/>
    </row>
    <row r="75" spans="2:16" ht="12.75">
      <c r="B75" s="55">
        <v>92</v>
      </c>
      <c r="C75" s="56" t="s">
        <v>66</v>
      </c>
      <c r="D75" s="86"/>
      <c r="E75" s="87"/>
      <c r="F75" s="55"/>
      <c r="G75" s="70"/>
      <c r="H75" s="59"/>
      <c r="I75" s="60"/>
      <c r="J75" s="61">
        <f>SUM(J76)</f>
        <v>0</v>
      </c>
      <c r="K75" s="60"/>
      <c r="L75" s="84"/>
      <c r="M75" s="61"/>
      <c r="N75" s="60"/>
      <c r="O75" s="61"/>
      <c r="P75" s="46"/>
    </row>
    <row r="76" spans="2:16" ht="12.75" customHeight="1">
      <c r="B76" s="78">
        <v>922</v>
      </c>
      <c r="C76" s="78" t="s">
        <v>67</v>
      </c>
      <c r="D76" s="78"/>
      <c r="E76" s="78"/>
      <c r="F76" s="65"/>
      <c r="G76" s="46"/>
      <c r="H76" s="66"/>
      <c r="I76" s="89"/>
      <c r="J76" s="90"/>
      <c r="K76" s="89"/>
      <c r="L76" s="91"/>
      <c r="M76" s="90"/>
      <c r="N76" s="89"/>
      <c r="O76" s="90"/>
      <c r="P76" s="46"/>
    </row>
    <row r="77" spans="2:16" ht="12.75" customHeight="1">
      <c r="B77" s="82" t="s">
        <v>62</v>
      </c>
      <c r="C77" s="82" t="s">
        <v>75</v>
      </c>
      <c r="D77" s="82"/>
      <c r="E77" s="82"/>
      <c r="F77" s="82"/>
      <c r="G77" s="82"/>
      <c r="H77" s="83">
        <v>857600</v>
      </c>
      <c r="I77" s="83">
        <f>SUM(J78+J81+J86+J88)</f>
        <v>30000</v>
      </c>
      <c r="J77" s="83"/>
      <c r="K77" s="83"/>
      <c r="L77" s="83"/>
      <c r="M77" s="83"/>
      <c r="N77" s="83"/>
      <c r="O77" s="83"/>
      <c r="P77" s="46"/>
    </row>
    <row r="78" spans="2:16" ht="12.75" customHeight="1">
      <c r="B78" s="55">
        <v>31</v>
      </c>
      <c r="C78" s="69" t="s">
        <v>55</v>
      </c>
      <c r="D78" s="69"/>
      <c r="E78" s="69"/>
      <c r="F78" s="55"/>
      <c r="G78" s="70"/>
      <c r="H78" s="59"/>
      <c r="I78" s="60"/>
      <c r="J78" s="61">
        <f>SUM(I79:J80)</f>
        <v>0</v>
      </c>
      <c r="K78" s="60"/>
      <c r="L78" s="84"/>
      <c r="M78" s="61"/>
      <c r="N78" s="60"/>
      <c r="O78" s="61"/>
      <c r="P78" s="46"/>
    </row>
    <row r="79" spans="2:16" ht="12.75" customHeight="1">
      <c r="B79" s="65" t="s">
        <v>56</v>
      </c>
      <c r="C79" s="65" t="s">
        <v>57</v>
      </c>
      <c r="D79" s="65"/>
      <c r="E79" s="65"/>
      <c r="F79" s="65"/>
      <c r="G79" s="65"/>
      <c r="H79" s="66">
        <v>10145</v>
      </c>
      <c r="I79" s="66"/>
      <c r="J79" s="66"/>
      <c r="K79" s="66"/>
      <c r="L79" s="66"/>
      <c r="M79" s="66"/>
      <c r="N79" s="66"/>
      <c r="O79" s="66"/>
      <c r="P79" s="46"/>
    </row>
    <row r="80" spans="2:16" ht="12.75" customHeight="1">
      <c r="B80" s="65" t="s">
        <v>60</v>
      </c>
      <c r="C80" s="65" t="s">
        <v>61</v>
      </c>
      <c r="D80" s="65"/>
      <c r="E80" s="65"/>
      <c r="F80" s="65"/>
      <c r="G80" s="65"/>
      <c r="H80" s="66">
        <v>1555</v>
      </c>
      <c r="I80" s="66"/>
      <c r="J80" s="66"/>
      <c r="K80" s="66"/>
      <c r="L80" s="66"/>
      <c r="M80" s="66"/>
      <c r="N80" s="66"/>
      <c r="O80" s="66"/>
      <c r="P80" s="46"/>
    </row>
    <row r="81" spans="2:16" ht="12.75" customHeight="1">
      <c r="B81" s="55">
        <v>32</v>
      </c>
      <c r="C81" s="69" t="s">
        <v>27</v>
      </c>
      <c r="D81" s="69"/>
      <c r="E81" s="69"/>
      <c r="F81" s="55"/>
      <c r="G81" s="70"/>
      <c r="H81" s="59"/>
      <c r="I81" s="60"/>
      <c r="J81" s="61">
        <f>SUM(I82:J85)</f>
        <v>30000</v>
      </c>
      <c r="K81" s="60"/>
      <c r="L81" s="84">
        <v>30000</v>
      </c>
      <c r="M81" s="61"/>
      <c r="N81" s="60"/>
      <c r="O81" s="61">
        <v>30000</v>
      </c>
      <c r="P81" s="46"/>
    </row>
    <row r="82" spans="2:16" ht="12.75" customHeight="1">
      <c r="B82" s="65" t="s">
        <v>30</v>
      </c>
      <c r="C82" s="65" t="s">
        <v>31</v>
      </c>
      <c r="D82" s="65"/>
      <c r="E82" s="65"/>
      <c r="F82" s="65"/>
      <c r="G82" s="65"/>
      <c r="H82" s="66">
        <v>460000</v>
      </c>
      <c r="I82" s="66"/>
      <c r="J82" s="66"/>
      <c r="K82" s="66"/>
      <c r="L82" s="66"/>
      <c r="M82" s="66"/>
      <c r="N82" s="66"/>
      <c r="O82" s="66"/>
      <c r="P82" s="46"/>
    </row>
    <row r="83" spans="2:16" ht="12.75" customHeight="1">
      <c r="B83" s="65" t="s">
        <v>32</v>
      </c>
      <c r="C83" s="65" t="s">
        <v>33</v>
      </c>
      <c r="D83" s="65"/>
      <c r="E83" s="65"/>
      <c r="F83" s="65"/>
      <c r="G83" s="65"/>
      <c r="H83" s="66">
        <v>83000</v>
      </c>
      <c r="I83" s="66">
        <v>30000</v>
      </c>
      <c r="J83" s="66"/>
      <c r="K83" s="66"/>
      <c r="L83" s="66"/>
      <c r="M83" s="66"/>
      <c r="N83" s="66"/>
      <c r="O83" s="66"/>
      <c r="P83" s="46"/>
    </row>
    <row r="84" spans="2:16" ht="12.75" customHeight="1">
      <c r="B84" s="65" t="s">
        <v>76</v>
      </c>
      <c r="C84" s="65" t="s">
        <v>77</v>
      </c>
      <c r="D84" s="65"/>
      <c r="E84" s="65"/>
      <c r="F84" s="65"/>
      <c r="G84" s="65"/>
      <c r="H84" s="66">
        <v>30000</v>
      </c>
      <c r="I84" s="66"/>
      <c r="J84" s="66"/>
      <c r="K84" s="66"/>
      <c r="L84" s="66"/>
      <c r="M84" s="66"/>
      <c r="N84" s="66"/>
      <c r="O84" s="66"/>
      <c r="P84" s="46"/>
    </row>
    <row r="85" spans="2:16" ht="12.75" customHeight="1">
      <c r="B85" s="65" t="s">
        <v>34</v>
      </c>
      <c r="C85" s="65" t="s">
        <v>35</v>
      </c>
      <c r="D85" s="65"/>
      <c r="E85" s="65"/>
      <c r="F85" s="65"/>
      <c r="G85" s="65"/>
      <c r="H85" s="66">
        <v>272900</v>
      </c>
      <c r="I85" s="66"/>
      <c r="J85" s="66"/>
      <c r="K85" s="66"/>
      <c r="L85" s="66"/>
      <c r="M85" s="66"/>
      <c r="N85" s="66"/>
      <c r="O85" s="66"/>
      <c r="P85" s="46"/>
    </row>
    <row r="86" spans="2:16" ht="33.75" customHeight="1">
      <c r="B86" s="55">
        <v>42</v>
      </c>
      <c r="C86" s="69" t="s">
        <v>41</v>
      </c>
      <c r="D86" s="69"/>
      <c r="E86" s="69"/>
      <c r="F86" s="55"/>
      <c r="G86" s="70"/>
      <c r="H86" s="59"/>
      <c r="I86" s="60"/>
      <c r="J86" s="61">
        <f>SUM(I87)</f>
        <v>0</v>
      </c>
      <c r="K86" s="60"/>
      <c r="L86" s="84"/>
      <c r="M86" s="61"/>
      <c r="N86" s="60"/>
      <c r="O86" s="61"/>
      <c r="P86" s="46"/>
    </row>
    <row r="87" spans="2:16" ht="12.75" customHeight="1">
      <c r="B87" s="65" t="s">
        <v>42</v>
      </c>
      <c r="C87" s="65" t="s">
        <v>43</v>
      </c>
      <c r="D87" s="65"/>
      <c r="E87" s="65"/>
      <c r="F87" s="65"/>
      <c r="G87" s="65"/>
      <c r="H87" s="66">
        <v>0</v>
      </c>
      <c r="I87" s="66"/>
      <c r="J87" s="66"/>
      <c r="K87" s="66"/>
      <c r="L87" s="66"/>
      <c r="M87" s="66"/>
      <c r="N87" s="66"/>
      <c r="O87" s="66"/>
      <c r="P87" s="46"/>
    </row>
    <row r="88" spans="2:16" ht="12.75">
      <c r="B88" s="55">
        <v>92</v>
      </c>
      <c r="C88" s="56" t="s">
        <v>66</v>
      </c>
      <c r="D88" s="86"/>
      <c r="E88" s="87"/>
      <c r="F88" s="55"/>
      <c r="G88" s="70"/>
      <c r="H88" s="59"/>
      <c r="I88" s="60"/>
      <c r="J88" s="61">
        <f>SUM(I89)</f>
        <v>0</v>
      </c>
      <c r="K88" s="60"/>
      <c r="L88" s="84"/>
      <c r="M88" s="61"/>
      <c r="N88" s="60"/>
      <c r="O88" s="61"/>
      <c r="P88" s="46"/>
    </row>
    <row r="89" spans="2:16" ht="12.75" customHeight="1">
      <c r="B89" s="78">
        <v>922</v>
      </c>
      <c r="C89" s="78" t="s">
        <v>67</v>
      </c>
      <c r="D89" s="78"/>
      <c r="E89" s="78"/>
      <c r="F89" s="65"/>
      <c r="G89" s="46"/>
      <c r="H89" s="66"/>
      <c r="I89" s="94"/>
      <c r="J89" s="94"/>
      <c r="K89" s="88"/>
      <c r="L89" s="88"/>
      <c r="M89" s="88"/>
      <c r="N89" s="88"/>
      <c r="O89" s="88"/>
      <c r="P89" s="46"/>
    </row>
    <row r="90" spans="2:16" ht="16.5" customHeight="1">
      <c r="B90" s="82" t="s">
        <v>78</v>
      </c>
      <c r="C90" s="82" t="s">
        <v>79</v>
      </c>
      <c r="D90" s="82"/>
      <c r="E90" s="82"/>
      <c r="F90" s="82"/>
      <c r="G90" s="82"/>
      <c r="H90" s="83">
        <v>932196</v>
      </c>
      <c r="I90" s="83">
        <f>SUM(J91+J95+J100+J102)</f>
        <v>0</v>
      </c>
      <c r="J90" s="83"/>
      <c r="K90" s="83"/>
      <c r="L90" s="83"/>
      <c r="M90" s="83"/>
      <c r="N90" s="83"/>
      <c r="O90" s="83"/>
      <c r="P90" s="46"/>
    </row>
    <row r="91" spans="2:16" ht="12.75" customHeight="1">
      <c r="B91" s="55">
        <v>31</v>
      </c>
      <c r="C91" s="69" t="s">
        <v>55</v>
      </c>
      <c r="D91" s="69"/>
      <c r="E91" s="69"/>
      <c r="F91" s="55"/>
      <c r="G91" s="70"/>
      <c r="H91" s="59"/>
      <c r="I91" s="60"/>
      <c r="J91" s="61">
        <f>SUM(I92:J94)</f>
        <v>0</v>
      </c>
      <c r="K91" s="60"/>
      <c r="L91" s="84"/>
      <c r="M91" s="61"/>
      <c r="N91" s="60"/>
      <c r="O91" s="61"/>
      <c r="P91" s="46"/>
    </row>
    <row r="92" spans="2:16" ht="12.75" customHeight="1">
      <c r="B92" s="65" t="s">
        <v>56</v>
      </c>
      <c r="C92" s="65" t="s">
        <v>57</v>
      </c>
      <c r="D92" s="65"/>
      <c r="E92" s="65"/>
      <c r="F92" s="65"/>
      <c r="G92" s="65"/>
      <c r="H92" s="66">
        <v>5000</v>
      </c>
      <c r="I92" s="66"/>
      <c r="J92" s="66"/>
      <c r="K92" s="66"/>
      <c r="L92" s="66"/>
      <c r="M92" s="66"/>
      <c r="N92" s="66"/>
      <c r="O92" s="66"/>
      <c r="P92" s="46"/>
    </row>
    <row r="93" spans="2:16" ht="12.75" customHeight="1">
      <c r="B93" s="65" t="s">
        <v>58</v>
      </c>
      <c r="C93" s="65" t="s">
        <v>59</v>
      </c>
      <c r="D93" s="65"/>
      <c r="E93" s="65"/>
      <c r="F93" s="65"/>
      <c r="G93" s="65"/>
      <c r="H93" s="66">
        <v>4296</v>
      </c>
      <c r="I93" s="66"/>
      <c r="J93" s="66"/>
      <c r="K93" s="66"/>
      <c r="L93" s="66"/>
      <c r="M93" s="66"/>
      <c r="N93" s="66"/>
      <c r="O93" s="66"/>
      <c r="P93" s="46"/>
    </row>
    <row r="94" spans="2:16" ht="12.75" customHeight="1">
      <c r="B94" s="65" t="s">
        <v>60</v>
      </c>
      <c r="C94" s="65" t="s">
        <v>61</v>
      </c>
      <c r="D94" s="65"/>
      <c r="E94" s="65"/>
      <c r="F94" s="65"/>
      <c r="G94" s="65"/>
      <c r="H94" s="66">
        <v>0</v>
      </c>
      <c r="I94" s="66"/>
      <c r="J94" s="66"/>
      <c r="K94" s="66"/>
      <c r="L94" s="66"/>
      <c r="M94" s="66"/>
      <c r="N94" s="66"/>
      <c r="O94" s="66"/>
      <c r="P94" s="46"/>
    </row>
    <row r="95" spans="2:16" ht="12.75" customHeight="1">
      <c r="B95" s="55">
        <v>32</v>
      </c>
      <c r="C95" s="69" t="s">
        <v>27</v>
      </c>
      <c r="D95" s="69"/>
      <c r="E95" s="69"/>
      <c r="F95" s="55"/>
      <c r="G95" s="70"/>
      <c r="H95" s="59"/>
      <c r="I95" s="60"/>
      <c r="J95" s="61">
        <f>SUM(I96:J99)</f>
        <v>0</v>
      </c>
      <c r="K95" s="60"/>
      <c r="L95" s="84"/>
      <c r="M95" s="61"/>
      <c r="N95" s="60"/>
      <c r="O95" s="61"/>
      <c r="P95" s="46"/>
    </row>
    <row r="96" spans="2:16" ht="12.75" customHeight="1">
      <c r="B96" s="65" t="s">
        <v>28</v>
      </c>
      <c r="C96" s="65" t="s">
        <v>29</v>
      </c>
      <c r="D96" s="65"/>
      <c r="E96" s="65"/>
      <c r="F96" s="65"/>
      <c r="G96" s="65"/>
      <c r="H96" s="66">
        <v>129400</v>
      </c>
      <c r="I96" s="66"/>
      <c r="J96" s="66"/>
      <c r="K96" s="66"/>
      <c r="L96" s="66"/>
      <c r="M96" s="66"/>
      <c r="N96" s="66"/>
      <c r="O96" s="66"/>
      <c r="P96" s="46"/>
    </row>
    <row r="97" spans="2:16" ht="12.75" customHeight="1">
      <c r="B97" s="65" t="s">
        <v>30</v>
      </c>
      <c r="C97" s="65" t="s">
        <v>31</v>
      </c>
      <c r="D97" s="65"/>
      <c r="E97" s="65"/>
      <c r="F97" s="65"/>
      <c r="G97" s="65"/>
      <c r="H97" s="66">
        <v>224000</v>
      </c>
      <c r="I97" s="66"/>
      <c r="J97" s="66"/>
      <c r="K97" s="66"/>
      <c r="L97" s="66"/>
      <c r="M97" s="66"/>
      <c r="N97" s="66"/>
      <c r="O97" s="66"/>
      <c r="P97" s="46"/>
    </row>
    <row r="98" spans="2:16" ht="12.75" customHeight="1">
      <c r="B98" s="65" t="s">
        <v>32</v>
      </c>
      <c r="C98" s="65" t="s">
        <v>33</v>
      </c>
      <c r="D98" s="65"/>
      <c r="E98" s="65"/>
      <c r="F98" s="65"/>
      <c r="G98" s="65"/>
      <c r="H98" s="66">
        <v>365000</v>
      </c>
      <c r="I98" s="66"/>
      <c r="J98" s="66"/>
      <c r="K98" s="66"/>
      <c r="L98" s="66"/>
      <c r="M98" s="66"/>
      <c r="N98" s="66"/>
      <c r="O98" s="66"/>
      <c r="P98" s="46"/>
    </row>
    <row r="99" spans="2:16" ht="12.75" customHeight="1">
      <c r="B99" s="65" t="s">
        <v>34</v>
      </c>
      <c r="C99" s="65" t="s">
        <v>35</v>
      </c>
      <c r="D99" s="65"/>
      <c r="E99" s="65"/>
      <c r="F99" s="65"/>
      <c r="G99" s="65"/>
      <c r="H99" s="66">
        <v>14500</v>
      </c>
      <c r="I99" s="66"/>
      <c r="J99" s="66"/>
      <c r="K99" s="66"/>
      <c r="L99" s="66"/>
      <c r="M99" s="66"/>
      <c r="N99" s="66"/>
      <c r="O99" s="66"/>
      <c r="P99" s="46"/>
    </row>
    <row r="100" spans="2:16" ht="12.75" customHeight="1">
      <c r="B100" s="55">
        <v>42</v>
      </c>
      <c r="C100" s="69" t="s">
        <v>41</v>
      </c>
      <c r="D100" s="69"/>
      <c r="E100" s="69"/>
      <c r="F100" s="55"/>
      <c r="G100" s="70"/>
      <c r="H100" s="59"/>
      <c r="I100" s="60"/>
      <c r="J100" s="61">
        <f>SUM(I101)</f>
        <v>0</v>
      </c>
      <c r="K100" s="60"/>
      <c r="L100" s="84"/>
      <c r="M100" s="61"/>
      <c r="N100" s="60"/>
      <c r="O100" s="61"/>
      <c r="P100" s="46"/>
    </row>
    <row r="101" spans="2:16" ht="24.75" customHeight="1">
      <c r="B101" s="65" t="s">
        <v>64</v>
      </c>
      <c r="C101" s="65" t="s">
        <v>65</v>
      </c>
      <c r="D101" s="65"/>
      <c r="E101" s="65"/>
      <c r="F101" s="65"/>
      <c r="G101" s="65"/>
      <c r="H101" s="66">
        <v>190000</v>
      </c>
      <c r="I101" s="66"/>
      <c r="J101" s="66"/>
      <c r="K101" s="66"/>
      <c r="L101" s="66"/>
      <c r="M101" s="66"/>
      <c r="N101" s="66"/>
      <c r="O101" s="66"/>
      <c r="P101" s="46"/>
    </row>
    <row r="102" spans="2:16" ht="16.5" customHeight="1">
      <c r="B102" s="55">
        <v>92</v>
      </c>
      <c r="C102" s="56" t="s">
        <v>66</v>
      </c>
      <c r="D102" s="86"/>
      <c r="E102" s="87"/>
      <c r="F102" s="55"/>
      <c r="G102" s="70"/>
      <c r="H102" s="59"/>
      <c r="I102" s="60"/>
      <c r="J102" s="61">
        <f>SUM(I103)</f>
        <v>0</v>
      </c>
      <c r="K102" s="60"/>
      <c r="L102" s="84"/>
      <c r="M102" s="61"/>
      <c r="N102" s="60"/>
      <c r="O102" s="61"/>
      <c r="P102" s="46"/>
    </row>
    <row r="103" spans="2:16" ht="16.5" customHeight="1">
      <c r="B103" s="78">
        <v>922</v>
      </c>
      <c r="C103" s="78" t="s">
        <v>67</v>
      </c>
      <c r="D103" s="78"/>
      <c r="E103" s="78"/>
      <c r="F103" s="65"/>
      <c r="G103" s="46"/>
      <c r="H103" s="66"/>
      <c r="I103" s="94"/>
      <c r="J103" s="94"/>
      <c r="K103" s="94"/>
      <c r="L103" s="94"/>
      <c r="M103" s="94"/>
      <c r="N103" s="94"/>
      <c r="O103" s="94"/>
      <c r="P103" s="46"/>
    </row>
    <row r="104" spans="2:16" ht="12.75" customHeight="1">
      <c r="B104" s="82" t="s">
        <v>80</v>
      </c>
      <c r="C104" s="82" t="s">
        <v>81</v>
      </c>
      <c r="D104" s="82"/>
      <c r="E104" s="82"/>
      <c r="F104" s="82"/>
      <c r="G104" s="82"/>
      <c r="H104" s="83">
        <v>351960</v>
      </c>
      <c r="I104" s="83">
        <f>SUM(J105+J109+J115)</f>
        <v>3000</v>
      </c>
      <c r="J104" s="83"/>
      <c r="K104" s="83"/>
      <c r="L104" s="83"/>
      <c r="M104" s="83"/>
      <c r="N104" s="83"/>
      <c r="O104" s="83"/>
      <c r="P104" s="46"/>
    </row>
    <row r="105" spans="2:16" ht="12.75" customHeight="1">
      <c r="B105" s="55">
        <v>31</v>
      </c>
      <c r="C105" s="69" t="s">
        <v>55</v>
      </c>
      <c r="D105" s="69"/>
      <c r="E105" s="69"/>
      <c r="F105" s="55"/>
      <c r="G105" s="70"/>
      <c r="H105" s="59"/>
      <c r="I105" s="60"/>
      <c r="J105" s="61">
        <f>SUM(I106:J108)</f>
        <v>3000</v>
      </c>
      <c r="K105" s="60"/>
      <c r="L105" s="84">
        <v>3000</v>
      </c>
      <c r="M105" s="61"/>
      <c r="N105" s="60"/>
      <c r="O105" s="61">
        <v>3000</v>
      </c>
      <c r="P105" s="46"/>
    </row>
    <row r="106" spans="2:16" ht="12.75" customHeight="1">
      <c r="B106" s="65" t="s">
        <v>56</v>
      </c>
      <c r="C106" s="65" t="s">
        <v>57</v>
      </c>
      <c r="D106" s="65"/>
      <c r="E106" s="65"/>
      <c r="F106" s="65"/>
      <c r="G106" s="65"/>
      <c r="H106" s="66">
        <v>22640</v>
      </c>
      <c r="I106" s="66">
        <v>3000</v>
      </c>
      <c r="J106" s="66"/>
      <c r="K106" s="66"/>
      <c r="L106" s="66"/>
      <c r="M106" s="66"/>
      <c r="N106" s="66"/>
      <c r="O106" s="66"/>
      <c r="P106" s="46"/>
    </row>
    <row r="107" spans="2:16" ht="12.75" customHeight="1">
      <c r="B107" s="65" t="s">
        <v>58</v>
      </c>
      <c r="C107" s="65" t="s">
        <v>59</v>
      </c>
      <c r="D107" s="65"/>
      <c r="E107" s="65"/>
      <c r="F107" s="65"/>
      <c r="G107" s="65"/>
      <c r="H107" s="66">
        <v>4040</v>
      </c>
      <c r="I107" s="66"/>
      <c r="J107" s="66"/>
      <c r="K107" s="66"/>
      <c r="L107" s="66"/>
      <c r="M107" s="66"/>
      <c r="N107" s="66"/>
      <c r="O107" s="66"/>
      <c r="P107" s="46"/>
    </row>
    <row r="108" spans="2:16" ht="12.75" customHeight="1">
      <c r="B108" s="65" t="s">
        <v>60</v>
      </c>
      <c r="C108" s="65" t="s">
        <v>61</v>
      </c>
      <c r="D108" s="65"/>
      <c r="E108" s="65"/>
      <c r="F108" s="65"/>
      <c r="G108" s="65"/>
      <c r="H108" s="66">
        <v>1820</v>
      </c>
      <c r="I108" s="66"/>
      <c r="J108" s="66"/>
      <c r="K108" s="66"/>
      <c r="L108" s="66"/>
      <c r="M108" s="66"/>
      <c r="N108" s="66"/>
      <c r="O108" s="66"/>
      <c r="P108" s="46"/>
    </row>
    <row r="109" spans="2:16" ht="12.75" customHeight="1">
      <c r="B109" s="55">
        <v>32</v>
      </c>
      <c r="C109" s="69" t="s">
        <v>27</v>
      </c>
      <c r="D109" s="69"/>
      <c r="E109" s="69"/>
      <c r="F109" s="55"/>
      <c r="G109" s="70"/>
      <c r="H109" s="59"/>
      <c r="I109" s="60"/>
      <c r="J109" s="61">
        <f>SUM(I110:J114)</f>
        <v>0</v>
      </c>
      <c r="K109" s="60"/>
      <c r="L109" s="84"/>
      <c r="M109" s="61"/>
      <c r="N109" s="60"/>
      <c r="O109" s="61"/>
      <c r="P109" s="46"/>
    </row>
    <row r="110" spans="2:16" ht="12.75" customHeight="1">
      <c r="B110" s="65" t="s">
        <v>28</v>
      </c>
      <c r="C110" s="65" t="s">
        <v>29</v>
      </c>
      <c r="D110" s="65"/>
      <c r="E110" s="65"/>
      <c r="F110" s="65"/>
      <c r="G110" s="65"/>
      <c r="H110" s="66">
        <v>15560</v>
      </c>
      <c r="I110" s="66"/>
      <c r="J110" s="66"/>
      <c r="K110" s="66"/>
      <c r="L110" s="66"/>
      <c r="M110" s="66"/>
      <c r="N110" s="66"/>
      <c r="O110" s="66"/>
      <c r="P110" s="46"/>
    </row>
    <row r="111" spans="2:16" ht="12.75" customHeight="1">
      <c r="B111" s="65" t="s">
        <v>30</v>
      </c>
      <c r="C111" s="65" t="s">
        <v>31</v>
      </c>
      <c r="D111" s="65"/>
      <c r="E111" s="65"/>
      <c r="F111" s="65"/>
      <c r="G111" s="65"/>
      <c r="H111" s="66">
        <v>11500</v>
      </c>
      <c r="I111" s="66"/>
      <c r="J111" s="66"/>
      <c r="K111" s="66"/>
      <c r="L111" s="66"/>
      <c r="M111" s="66"/>
      <c r="N111" s="66"/>
      <c r="O111" s="66"/>
      <c r="P111" s="46"/>
    </row>
    <row r="112" spans="2:16" ht="12.75" customHeight="1">
      <c r="B112" s="65" t="s">
        <v>32</v>
      </c>
      <c r="C112" s="65" t="s">
        <v>33</v>
      </c>
      <c r="D112" s="65"/>
      <c r="E112" s="65"/>
      <c r="F112" s="65"/>
      <c r="G112" s="65"/>
      <c r="H112" s="66">
        <v>127400</v>
      </c>
      <c r="I112" s="66"/>
      <c r="J112" s="66"/>
      <c r="K112" s="66"/>
      <c r="L112" s="66"/>
      <c r="M112" s="66"/>
      <c r="N112" s="66"/>
      <c r="O112" s="66"/>
      <c r="P112" s="46"/>
    </row>
    <row r="113" spans="2:16" ht="12.75" customHeight="1">
      <c r="B113" s="65" t="s">
        <v>76</v>
      </c>
      <c r="C113" s="65" t="s">
        <v>77</v>
      </c>
      <c r="D113" s="65"/>
      <c r="E113" s="65"/>
      <c r="F113" s="65"/>
      <c r="G113" s="65"/>
      <c r="H113" s="66">
        <v>5000</v>
      </c>
      <c r="I113" s="66"/>
      <c r="J113" s="66"/>
      <c r="K113" s="66"/>
      <c r="L113" s="66"/>
      <c r="M113" s="66"/>
      <c r="N113" s="66"/>
      <c r="O113" s="66"/>
      <c r="P113" s="46"/>
    </row>
    <row r="114" spans="2:16" ht="12.75" customHeight="1">
      <c r="B114" s="65" t="s">
        <v>34</v>
      </c>
      <c r="C114" s="65" t="s">
        <v>35</v>
      </c>
      <c r="D114" s="65"/>
      <c r="E114" s="65"/>
      <c r="F114" s="65"/>
      <c r="G114" s="65"/>
      <c r="H114" s="66">
        <v>164000</v>
      </c>
      <c r="I114" s="66"/>
      <c r="J114" s="66"/>
      <c r="K114" s="66"/>
      <c r="L114" s="66"/>
      <c r="M114" s="66"/>
      <c r="N114" s="66"/>
      <c r="O114" s="66"/>
      <c r="P114" s="46"/>
    </row>
    <row r="115" spans="2:16" ht="12.75">
      <c r="B115" s="55">
        <v>92</v>
      </c>
      <c r="C115" s="56" t="s">
        <v>66</v>
      </c>
      <c r="D115" s="86"/>
      <c r="E115" s="87"/>
      <c r="F115" s="55"/>
      <c r="G115" s="70"/>
      <c r="H115" s="59"/>
      <c r="I115" s="60"/>
      <c r="J115" s="61">
        <f>SUM(I116)</f>
        <v>0</v>
      </c>
      <c r="K115" s="60"/>
      <c r="L115" s="84"/>
      <c r="M115" s="61"/>
      <c r="N115" s="60"/>
      <c r="O115" s="61"/>
      <c r="P115" s="46"/>
    </row>
    <row r="116" spans="2:16" ht="12.75" customHeight="1">
      <c r="B116" s="78">
        <v>922</v>
      </c>
      <c r="C116" s="78" t="s">
        <v>67</v>
      </c>
      <c r="D116" s="78"/>
      <c r="E116" s="78"/>
      <c r="F116" s="65"/>
      <c r="G116" s="46"/>
      <c r="H116" s="66"/>
      <c r="I116" s="94"/>
      <c r="J116" s="94"/>
      <c r="K116" s="94"/>
      <c r="L116" s="94"/>
      <c r="M116" s="94"/>
      <c r="N116" s="94"/>
      <c r="O116" s="94"/>
      <c r="P116" s="46"/>
    </row>
    <row r="117" spans="2:16" ht="18" customHeight="1">
      <c r="B117" s="82" t="s">
        <v>68</v>
      </c>
      <c r="C117" s="82" t="s">
        <v>82</v>
      </c>
      <c r="D117" s="82"/>
      <c r="E117" s="82"/>
      <c r="F117" s="82"/>
      <c r="G117" s="82"/>
      <c r="H117" s="83">
        <v>589469</v>
      </c>
      <c r="I117" s="83">
        <f>SUM(J118+J121+J126+J128)</f>
        <v>0</v>
      </c>
      <c r="J117" s="83"/>
      <c r="K117" s="83"/>
      <c r="L117" s="83"/>
      <c r="M117" s="83"/>
      <c r="N117" s="83"/>
      <c r="O117" s="83"/>
      <c r="P117" s="46"/>
    </row>
    <row r="118" spans="2:16" ht="21" customHeight="1">
      <c r="B118" s="55">
        <v>31</v>
      </c>
      <c r="C118" s="69" t="s">
        <v>55</v>
      </c>
      <c r="D118" s="69"/>
      <c r="E118" s="69"/>
      <c r="F118" s="55"/>
      <c r="G118" s="70"/>
      <c r="H118" s="59"/>
      <c r="I118" s="60"/>
      <c r="J118" s="61">
        <f>SUM(I119:J120)</f>
        <v>0</v>
      </c>
      <c r="K118" s="60"/>
      <c r="L118" s="84"/>
      <c r="M118" s="61"/>
      <c r="N118" s="60"/>
      <c r="O118" s="61"/>
      <c r="P118" s="46"/>
    </row>
    <row r="119" spans="2:16" ht="12.75" customHeight="1">
      <c r="B119" s="65" t="s">
        <v>56</v>
      </c>
      <c r="C119" s="65" t="s">
        <v>57</v>
      </c>
      <c r="D119" s="65"/>
      <c r="E119" s="65"/>
      <c r="F119" s="65"/>
      <c r="G119" s="65"/>
      <c r="H119" s="66">
        <v>232235</v>
      </c>
      <c r="I119" s="66"/>
      <c r="J119" s="66"/>
      <c r="K119" s="66"/>
      <c r="L119" s="66"/>
      <c r="M119" s="66"/>
      <c r="N119" s="66"/>
      <c r="O119" s="66"/>
      <c r="P119" s="46"/>
    </row>
    <row r="120" spans="2:16" ht="12.75" customHeight="1">
      <c r="B120" s="65" t="s">
        <v>60</v>
      </c>
      <c r="C120" s="65" t="s">
        <v>61</v>
      </c>
      <c r="D120" s="65"/>
      <c r="E120" s="65"/>
      <c r="F120" s="65"/>
      <c r="G120" s="65"/>
      <c r="H120" s="66">
        <v>15150</v>
      </c>
      <c r="I120" s="66"/>
      <c r="J120" s="66"/>
      <c r="K120" s="66"/>
      <c r="L120" s="66"/>
      <c r="M120" s="66"/>
      <c r="N120" s="66"/>
      <c r="O120" s="66"/>
      <c r="P120" s="46"/>
    </row>
    <row r="121" spans="2:16" ht="18.75" customHeight="1">
      <c r="B121" s="55">
        <v>32</v>
      </c>
      <c r="C121" s="69" t="s">
        <v>27</v>
      </c>
      <c r="D121" s="69"/>
      <c r="E121" s="69"/>
      <c r="F121" s="55"/>
      <c r="G121" s="70"/>
      <c r="H121" s="59"/>
      <c r="I121" s="60"/>
      <c r="J121" s="61">
        <f>SUM(I122:J125)</f>
        <v>0</v>
      </c>
      <c r="K121" s="60"/>
      <c r="L121" s="84"/>
      <c r="M121" s="61"/>
      <c r="N121" s="60"/>
      <c r="O121" s="61"/>
      <c r="P121" s="46"/>
    </row>
    <row r="122" spans="2:16" ht="12.75" customHeight="1">
      <c r="B122" s="65" t="s">
        <v>28</v>
      </c>
      <c r="C122" s="65" t="s">
        <v>29</v>
      </c>
      <c r="D122" s="65"/>
      <c r="E122" s="65"/>
      <c r="F122" s="65"/>
      <c r="G122" s="65"/>
      <c r="H122" s="66">
        <v>9680</v>
      </c>
      <c r="I122" s="66"/>
      <c r="J122" s="66"/>
      <c r="K122" s="66"/>
      <c r="L122" s="66"/>
      <c r="M122" s="66"/>
      <c r="N122" s="66"/>
      <c r="O122" s="66"/>
      <c r="P122" s="46"/>
    </row>
    <row r="123" spans="2:16" ht="12.75" customHeight="1">
      <c r="B123" s="65" t="s">
        <v>30</v>
      </c>
      <c r="C123" s="65" t="s">
        <v>31</v>
      </c>
      <c r="D123" s="65"/>
      <c r="E123" s="65"/>
      <c r="F123" s="65"/>
      <c r="G123" s="65"/>
      <c r="H123" s="66">
        <v>600</v>
      </c>
      <c r="I123" s="66"/>
      <c r="J123" s="66"/>
      <c r="K123" s="66"/>
      <c r="L123" s="66"/>
      <c r="M123" s="66"/>
      <c r="N123" s="66"/>
      <c r="O123" s="66"/>
      <c r="P123" s="46"/>
    </row>
    <row r="124" spans="2:16" ht="12.75" customHeight="1">
      <c r="B124" s="65" t="s">
        <v>32</v>
      </c>
      <c r="C124" s="65" t="s">
        <v>33</v>
      </c>
      <c r="D124" s="65"/>
      <c r="E124" s="65"/>
      <c r="F124" s="65"/>
      <c r="G124" s="65"/>
      <c r="H124" s="66">
        <v>0</v>
      </c>
      <c r="I124" s="66"/>
      <c r="J124" s="66"/>
      <c r="K124" s="66"/>
      <c r="L124" s="66"/>
      <c r="M124" s="66"/>
      <c r="N124" s="66"/>
      <c r="O124" s="66"/>
      <c r="P124" s="46"/>
    </row>
    <row r="125" spans="2:16" ht="21.75" customHeight="1">
      <c r="B125" s="65" t="s">
        <v>76</v>
      </c>
      <c r="C125" s="65" t="s">
        <v>77</v>
      </c>
      <c r="D125" s="65"/>
      <c r="E125" s="65"/>
      <c r="F125" s="65"/>
      <c r="G125" s="65"/>
      <c r="H125" s="66">
        <v>331804</v>
      </c>
      <c r="I125" s="66"/>
      <c r="J125" s="66"/>
      <c r="K125" s="66"/>
      <c r="L125" s="66"/>
      <c r="M125" s="66"/>
      <c r="N125" s="66"/>
      <c r="O125" s="66"/>
      <c r="P125" s="46"/>
    </row>
    <row r="126" spans="2:16" ht="21.75" customHeight="1">
      <c r="B126" s="55">
        <v>42</v>
      </c>
      <c r="C126" s="69" t="s">
        <v>41</v>
      </c>
      <c r="D126" s="69"/>
      <c r="E126" s="69"/>
      <c r="F126" s="55"/>
      <c r="G126" s="70"/>
      <c r="H126" s="59"/>
      <c r="I126" s="60"/>
      <c r="J126" s="61">
        <f>SUM(I127)</f>
        <v>0</v>
      </c>
      <c r="K126" s="60"/>
      <c r="L126" s="84"/>
      <c r="M126" s="61"/>
      <c r="N126" s="60"/>
      <c r="O126" s="61"/>
      <c r="P126" s="46"/>
    </row>
    <row r="127" spans="2:16" ht="27" customHeight="1">
      <c r="B127" s="65" t="s">
        <v>64</v>
      </c>
      <c r="C127" s="65" t="s">
        <v>65</v>
      </c>
      <c r="D127" s="65"/>
      <c r="E127" s="65"/>
      <c r="F127" s="65"/>
      <c r="G127" s="65"/>
      <c r="H127" s="66">
        <v>0</v>
      </c>
      <c r="I127" s="66"/>
      <c r="J127" s="66"/>
      <c r="K127" s="66"/>
      <c r="L127" s="66"/>
      <c r="M127" s="66"/>
      <c r="N127" s="66"/>
      <c r="O127" s="66"/>
      <c r="P127" s="46"/>
    </row>
    <row r="128" spans="2:16" ht="16.5" customHeight="1">
      <c r="B128" s="55">
        <v>92</v>
      </c>
      <c r="C128" s="56" t="s">
        <v>66</v>
      </c>
      <c r="D128" s="86"/>
      <c r="E128" s="87"/>
      <c r="F128" s="55"/>
      <c r="G128" s="70"/>
      <c r="H128" s="59"/>
      <c r="I128" s="60"/>
      <c r="J128" s="61">
        <f>SUM(I129)</f>
        <v>0</v>
      </c>
      <c r="K128" s="60"/>
      <c r="L128" s="84"/>
      <c r="M128" s="61"/>
      <c r="N128" s="60"/>
      <c r="O128" s="61"/>
      <c r="P128" s="46"/>
    </row>
    <row r="129" spans="2:16" ht="15" customHeight="1">
      <c r="B129" s="78">
        <v>922</v>
      </c>
      <c r="C129" s="78" t="s">
        <v>67</v>
      </c>
      <c r="D129" s="78"/>
      <c r="E129" s="78"/>
      <c r="F129" s="65"/>
      <c r="G129" s="46"/>
      <c r="H129" s="66"/>
      <c r="I129" s="94"/>
      <c r="J129" s="94"/>
      <c r="K129" s="94"/>
      <c r="L129" s="94"/>
      <c r="M129" s="94"/>
      <c r="N129" s="94"/>
      <c r="O129" s="94"/>
      <c r="P129" s="46"/>
    </row>
    <row r="130" spans="2:16" ht="16.5" customHeight="1">
      <c r="B130" s="82" t="s">
        <v>83</v>
      </c>
      <c r="C130" s="82" t="s">
        <v>84</v>
      </c>
      <c r="D130" s="82"/>
      <c r="E130" s="82"/>
      <c r="F130" s="82"/>
      <c r="G130" s="82"/>
      <c r="H130" s="83">
        <v>89000</v>
      </c>
      <c r="I130" s="83">
        <f>SUM(J131+J136+J139)</f>
        <v>0</v>
      </c>
      <c r="J130" s="83"/>
      <c r="K130" s="83"/>
      <c r="L130" s="83"/>
      <c r="M130" s="83"/>
      <c r="N130" s="83"/>
      <c r="O130" s="83"/>
      <c r="P130" s="46"/>
    </row>
    <row r="131" spans="2:16" ht="12.75" customHeight="1">
      <c r="B131" s="55">
        <v>32</v>
      </c>
      <c r="C131" s="69" t="s">
        <v>27</v>
      </c>
      <c r="D131" s="69"/>
      <c r="E131" s="69"/>
      <c r="F131" s="55"/>
      <c r="G131" s="70"/>
      <c r="H131" s="59"/>
      <c r="I131" s="60"/>
      <c r="J131" s="61">
        <f>SUM(I132:J135)</f>
        <v>0</v>
      </c>
      <c r="K131" s="60"/>
      <c r="L131" s="84"/>
      <c r="M131" s="61"/>
      <c r="N131" s="60"/>
      <c r="O131" s="61"/>
      <c r="P131" s="46"/>
    </row>
    <row r="132" spans="2:16" ht="12.75" customHeight="1">
      <c r="B132" s="65" t="s">
        <v>28</v>
      </c>
      <c r="C132" s="65" t="s">
        <v>29</v>
      </c>
      <c r="D132" s="65"/>
      <c r="E132" s="65"/>
      <c r="F132" s="65"/>
      <c r="G132" s="65"/>
      <c r="H132" s="66">
        <v>1500</v>
      </c>
      <c r="I132" s="66"/>
      <c r="J132" s="66"/>
      <c r="K132" s="66"/>
      <c r="L132" s="66"/>
      <c r="M132" s="66"/>
      <c r="N132" s="66"/>
      <c r="O132" s="66"/>
      <c r="P132" s="46"/>
    </row>
    <row r="133" spans="2:16" ht="12.75" customHeight="1">
      <c r="B133" s="65" t="s">
        <v>30</v>
      </c>
      <c r="C133" s="65" t="s">
        <v>31</v>
      </c>
      <c r="D133" s="65"/>
      <c r="E133" s="65"/>
      <c r="F133" s="65"/>
      <c r="G133" s="65"/>
      <c r="H133" s="66">
        <v>24500</v>
      </c>
      <c r="I133" s="66"/>
      <c r="J133" s="66"/>
      <c r="K133" s="66"/>
      <c r="L133" s="66"/>
      <c r="M133" s="66"/>
      <c r="N133" s="66"/>
      <c r="O133" s="66"/>
      <c r="P133" s="46"/>
    </row>
    <row r="134" spans="2:16" ht="12.75" customHeight="1">
      <c r="B134" s="65" t="s">
        <v>32</v>
      </c>
      <c r="C134" s="65" t="s">
        <v>33</v>
      </c>
      <c r="D134" s="65"/>
      <c r="E134" s="65"/>
      <c r="F134" s="65"/>
      <c r="G134" s="65"/>
      <c r="H134" s="66">
        <v>10000</v>
      </c>
      <c r="I134" s="66"/>
      <c r="J134" s="66"/>
      <c r="K134" s="66"/>
      <c r="L134" s="66"/>
      <c r="M134" s="66"/>
      <c r="N134" s="66"/>
      <c r="O134" s="66"/>
      <c r="P134" s="46"/>
    </row>
    <row r="135" spans="2:16" ht="12.75" customHeight="1">
      <c r="B135" s="65" t="s">
        <v>34</v>
      </c>
      <c r="C135" s="65" t="s">
        <v>35</v>
      </c>
      <c r="D135" s="65"/>
      <c r="E135" s="65"/>
      <c r="F135" s="65"/>
      <c r="G135" s="65"/>
      <c r="H135" s="66">
        <v>20000</v>
      </c>
      <c r="I135" s="66"/>
      <c r="J135" s="66"/>
      <c r="K135" s="66"/>
      <c r="L135" s="66"/>
      <c r="M135" s="66"/>
      <c r="N135" s="66"/>
      <c r="O135" s="66"/>
      <c r="P135" s="46"/>
    </row>
    <row r="136" spans="2:16" ht="12.75" customHeight="1">
      <c r="B136" s="55">
        <v>42</v>
      </c>
      <c r="C136" s="69" t="s">
        <v>41</v>
      </c>
      <c r="D136" s="69"/>
      <c r="E136" s="69"/>
      <c r="F136" s="55"/>
      <c r="G136" s="70"/>
      <c r="H136" s="59"/>
      <c r="I136" s="60"/>
      <c r="J136" s="61">
        <f>SUM(I137:J138)</f>
        <v>0</v>
      </c>
      <c r="K136" s="60"/>
      <c r="L136" s="84"/>
      <c r="M136" s="61"/>
      <c r="N136" s="60"/>
      <c r="O136" s="61"/>
      <c r="P136" s="46"/>
    </row>
    <row r="137" spans="2:16" ht="12.75" customHeight="1">
      <c r="B137" s="65" t="s">
        <v>42</v>
      </c>
      <c r="C137" s="65" t="s">
        <v>43</v>
      </c>
      <c r="D137" s="65"/>
      <c r="E137" s="65"/>
      <c r="F137" s="65"/>
      <c r="G137" s="65"/>
      <c r="H137" s="66">
        <v>13000</v>
      </c>
      <c r="I137" s="66"/>
      <c r="J137" s="66"/>
      <c r="K137" s="66"/>
      <c r="L137" s="66"/>
      <c r="M137" s="66"/>
      <c r="N137" s="66"/>
      <c r="O137" s="66"/>
      <c r="P137" s="46"/>
    </row>
    <row r="138" spans="2:16" ht="12.75" customHeight="1">
      <c r="B138" s="65" t="s">
        <v>64</v>
      </c>
      <c r="C138" s="65" t="s">
        <v>65</v>
      </c>
      <c r="D138" s="65"/>
      <c r="E138" s="65"/>
      <c r="F138" s="65"/>
      <c r="G138" s="65"/>
      <c r="H138" s="66">
        <v>20000</v>
      </c>
      <c r="I138" s="66"/>
      <c r="J138" s="66"/>
      <c r="K138" s="66"/>
      <c r="L138" s="66"/>
      <c r="M138" s="66"/>
      <c r="N138" s="66"/>
      <c r="O138" s="66"/>
      <c r="P138" s="46"/>
    </row>
    <row r="139" spans="2:16" ht="12.75">
      <c r="B139" s="55">
        <v>92</v>
      </c>
      <c r="C139" s="56" t="s">
        <v>66</v>
      </c>
      <c r="D139" s="86"/>
      <c r="E139" s="87"/>
      <c r="F139" s="55"/>
      <c r="G139" s="70"/>
      <c r="H139" s="59"/>
      <c r="I139" s="60"/>
      <c r="J139" s="61">
        <f>SUM(I140)</f>
        <v>0</v>
      </c>
      <c r="K139" s="60"/>
      <c r="L139" s="84"/>
      <c r="M139" s="61"/>
      <c r="N139" s="60"/>
      <c r="O139" s="61"/>
      <c r="P139" s="46"/>
    </row>
    <row r="140" spans="2:16" ht="12.75" customHeight="1">
      <c r="B140" s="78">
        <v>922</v>
      </c>
      <c r="C140" s="78" t="s">
        <v>67</v>
      </c>
      <c r="D140" s="78"/>
      <c r="E140" s="78"/>
      <c r="F140" s="65"/>
      <c r="G140" s="46"/>
      <c r="H140" s="66"/>
      <c r="I140" s="94"/>
      <c r="J140" s="94"/>
      <c r="K140" s="94"/>
      <c r="L140" s="94"/>
      <c r="M140" s="94"/>
      <c r="N140" s="94"/>
      <c r="O140" s="94"/>
      <c r="P140" s="46"/>
    </row>
    <row r="141" spans="2:16" ht="33.75" customHeight="1">
      <c r="B141" s="50" t="s">
        <v>85</v>
      </c>
      <c r="C141" s="50" t="s">
        <v>86</v>
      </c>
      <c r="D141" s="50"/>
      <c r="E141" s="50"/>
      <c r="F141" s="50"/>
      <c r="G141" s="50"/>
      <c r="H141" s="51">
        <v>138500</v>
      </c>
      <c r="I141" s="51">
        <f>SUM(I142+I146)</f>
        <v>0</v>
      </c>
      <c r="J141" s="51"/>
      <c r="K141" s="51"/>
      <c r="L141" s="51"/>
      <c r="M141" s="51"/>
      <c r="N141" s="51"/>
      <c r="O141" s="51"/>
      <c r="P141" s="46"/>
    </row>
    <row r="142" spans="2:16" ht="12.75" customHeight="1">
      <c r="B142" s="82" t="s">
        <v>53</v>
      </c>
      <c r="C142" s="82" t="s">
        <v>87</v>
      </c>
      <c r="D142" s="82"/>
      <c r="E142" s="82"/>
      <c r="F142" s="82"/>
      <c r="G142" s="82"/>
      <c r="H142" s="83">
        <v>6100</v>
      </c>
      <c r="I142" s="83">
        <f>SUM(J143)</f>
        <v>0</v>
      </c>
      <c r="J142" s="83"/>
      <c r="K142" s="83"/>
      <c r="L142" s="83"/>
      <c r="M142" s="83"/>
      <c r="N142" s="83"/>
      <c r="O142" s="83"/>
      <c r="P142" s="46"/>
    </row>
    <row r="143" spans="2:16" ht="12.75" customHeight="1">
      <c r="B143" s="55">
        <v>32</v>
      </c>
      <c r="C143" s="69" t="s">
        <v>27</v>
      </c>
      <c r="D143" s="69"/>
      <c r="E143" s="69"/>
      <c r="F143" s="55"/>
      <c r="G143" s="70"/>
      <c r="H143" s="59"/>
      <c r="I143" s="60"/>
      <c r="J143" s="61">
        <f>SUM(I144:J145)</f>
        <v>0</v>
      </c>
      <c r="K143" s="60"/>
      <c r="L143" s="84"/>
      <c r="M143" s="61"/>
      <c r="N143" s="60"/>
      <c r="O143" s="61"/>
      <c r="P143" s="46"/>
    </row>
    <row r="144" spans="2:16" ht="12.75" customHeight="1">
      <c r="B144" s="65" t="s">
        <v>32</v>
      </c>
      <c r="C144" s="65" t="s">
        <v>33</v>
      </c>
      <c r="D144" s="65"/>
      <c r="E144" s="65"/>
      <c r="F144" s="65"/>
      <c r="G144" s="65"/>
      <c r="H144" s="66">
        <v>6100</v>
      </c>
      <c r="I144" s="66"/>
      <c r="J144" s="66"/>
      <c r="K144" s="66"/>
      <c r="L144" s="66"/>
      <c r="M144" s="66"/>
      <c r="N144" s="66"/>
      <c r="O144" s="66"/>
      <c r="P144" s="46"/>
    </row>
    <row r="145" spans="2:16" ht="12.75" customHeight="1">
      <c r="B145" s="65" t="s">
        <v>34</v>
      </c>
      <c r="C145" s="65" t="s">
        <v>35</v>
      </c>
      <c r="D145" s="65"/>
      <c r="E145" s="65"/>
      <c r="F145" s="65"/>
      <c r="G145" s="65"/>
      <c r="H145" s="66">
        <v>0</v>
      </c>
      <c r="I145" s="66"/>
      <c r="J145" s="66"/>
      <c r="K145" s="66"/>
      <c r="L145" s="66"/>
      <c r="M145" s="66"/>
      <c r="N145" s="66"/>
      <c r="O145" s="66"/>
      <c r="P145" s="46"/>
    </row>
    <row r="146" spans="2:16" ht="12.75" customHeight="1">
      <c r="B146" s="82" t="s">
        <v>73</v>
      </c>
      <c r="C146" s="82" t="s">
        <v>74</v>
      </c>
      <c r="D146" s="82"/>
      <c r="E146" s="82"/>
      <c r="F146" s="82"/>
      <c r="G146" s="82"/>
      <c r="H146" s="83">
        <v>18500</v>
      </c>
      <c r="I146" s="83">
        <f>SUM(J147)</f>
        <v>0</v>
      </c>
      <c r="J146" s="83"/>
      <c r="K146" s="83"/>
      <c r="L146" s="83"/>
      <c r="M146" s="83"/>
      <c r="N146" s="83"/>
      <c r="O146" s="83"/>
      <c r="P146" s="46"/>
    </row>
    <row r="147" spans="2:16" ht="12.75" customHeight="1">
      <c r="B147" s="55">
        <v>32</v>
      </c>
      <c r="C147" s="69" t="s">
        <v>27</v>
      </c>
      <c r="D147" s="69"/>
      <c r="E147" s="69"/>
      <c r="F147" s="55"/>
      <c r="G147" s="70"/>
      <c r="H147" s="59"/>
      <c r="I147" s="60"/>
      <c r="J147" s="61">
        <f>SUM(I148:J150)</f>
        <v>0</v>
      </c>
      <c r="K147" s="60"/>
      <c r="L147" s="84"/>
      <c r="M147" s="61"/>
      <c r="N147" s="60"/>
      <c r="O147" s="61"/>
      <c r="P147" s="46"/>
    </row>
    <row r="148" spans="2:16" ht="12.75" customHeight="1">
      <c r="B148" s="65" t="s">
        <v>28</v>
      </c>
      <c r="C148" s="65" t="s">
        <v>29</v>
      </c>
      <c r="D148" s="65"/>
      <c r="E148" s="65"/>
      <c r="F148" s="65"/>
      <c r="G148" s="65"/>
      <c r="H148" s="66">
        <v>6000</v>
      </c>
      <c r="I148" s="66"/>
      <c r="J148" s="66"/>
      <c r="K148" s="66"/>
      <c r="L148" s="66"/>
      <c r="M148" s="66"/>
      <c r="N148" s="66"/>
      <c r="O148" s="66"/>
      <c r="P148" s="46"/>
    </row>
    <row r="149" spans="2:16" ht="12.75" customHeight="1">
      <c r="B149" s="65" t="s">
        <v>30</v>
      </c>
      <c r="C149" s="65" t="s">
        <v>31</v>
      </c>
      <c r="D149" s="65"/>
      <c r="E149" s="65"/>
      <c r="F149" s="65"/>
      <c r="G149" s="65"/>
      <c r="H149" s="66">
        <v>7500</v>
      </c>
      <c r="I149" s="66"/>
      <c r="J149" s="66"/>
      <c r="K149" s="66"/>
      <c r="L149" s="66"/>
      <c r="M149" s="66"/>
      <c r="N149" s="66"/>
      <c r="O149" s="66"/>
      <c r="P149" s="46"/>
    </row>
    <row r="150" spans="2:16" ht="12.75" customHeight="1">
      <c r="B150" s="65" t="s">
        <v>34</v>
      </c>
      <c r="C150" s="65" t="s">
        <v>35</v>
      </c>
      <c r="D150" s="65"/>
      <c r="E150" s="65"/>
      <c r="F150" s="65"/>
      <c r="G150" s="65"/>
      <c r="H150" s="66">
        <v>5000</v>
      </c>
      <c r="I150" s="66"/>
      <c r="J150" s="66"/>
      <c r="K150" s="66"/>
      <c r="L150" s="66"/>
      <c r="M150" s="66"/>
      <c r="N150" s="66"/>
      <c r="O150" s="66"/>
      <c r="P150" s="46"/>
    </row>
    <row r="151" spans="2:16" ht="33.75" customHeight="1">
      <c r="B151" s="50" t="s">
        <v>88</v>
      </c>
      <c r="C151" s="50" t="s">
        <v>89</v>
      </c>
      <c r="D151" s="50"/>
      <c r="E151" s="50"/>
      <c r="F151" s="50"/>
      <c r="G151" s="50"/>
      <c r="H151" s="51">
        <v>1600000</v>
      </c>
      <c r="I151" s="51">
        <f>SUM(I152)</f>
        <v>0</v>
      </c>
      <c r="J151" s="51"/>
      <c r="K151" s="51"/>
      <c r="L151" s="51"/>
      <c r="M151" s="51"/>
      <c r="N151" s="51"/>
      <c r="O151" s="51"/>
      <c r="P151" s="46"/>
    </row>
    <row r="152" spans="2:16" ht="12.75" customHeight="1">
      <c r="B152" s="82" t="s">
        <v>53</v>
      </c>
      <c r="C152" s="82" t="s">
        <v>87</v>
      </c>
      <c r="D152" s="82"/>
      <c r="E152" s="82"/>
      <c r="F152" s="82"/>
      <c r="G152" s="82"/>
      <c r="H152" s="83">
        <v>1488544</v>
      </c>
      <c r="I152" s="83">
        <f>SUM(J153+J157)</f>
        <v>0</v>
      </c>
      <c r="J152" s="83"/>
      <c r="K152" s="83"/>
      <c r="L152" s="83"/>
      <c r="M152" s="83"/>
      <c r="N152" s="83"/>
      <c r="O152" s="83"/>
      <c r="P152" s="46"/>
    </row>
    <row r="153" spans="2:16" ht="12.75" customHeight="1">
      <c r="B153" s="55">
        <v>31</v>
      </c>
      <c r="C153" s="69" t="s">
        <v>55</v>
      </c>
      <c r="D153" s="69"/>
      <c r="E153" s="69"/>
      <c r="F153" s="55"/>
      <c r="G153" s="70"/>
      <c r="H153" s="59"/>
      <c r="I153" s="60"/>
      <c r="J153" s="61">
        <f>SUM(I154:J156)</f>
        <v>0</v>
      </c>
      <c r="K153" s="60"/>
      <c r="L153" s="84"/>
      <c r="M153" s="61"/>
      <c r="N153" s="60"/>
      <c r="O153" s="61"/>
      <c r="P153" s="46"/>
    </row>
    <row r="154" spans="2:16" ht="12.75" customHeight="1">
      <c r="B154" s="65" t="s">
        <v>56</v>
      </c>
      <c r="C154" s="65" t="s">
        <v>57</v>
      </c>
      <c r="D154" s="65"/>
      <c r="E154" s="65"/>
      <c r="F154" s="65"/>
      <c r="G154" s="65"/>
      <c r="H154" s="66">
        <v>1100100</v>
      </c>
      <c r="I154" s="66"/>
      <c r="J154" s="66"/>
      <c r="K154" s="66"/>
      <c r="L154" s="66"/>
      <c r="M154" s="66"/>
      <c r="N154" s="66"/>
      <c r="O154" s="66"/>
      <c r="P154" s="46"/>
    </row>
    <row r="155" spans="2:16" ht="12.75" customHeight="1">
      <c r="B155" s="65" t="s">
        <v>58</v>
      </c>
      <c r="C155" s="65" t="s">
        <v>59</v>
      </c>
      <c r="D155" s="65"/>
      <c r="E155" s="65"/>
      <c r="F155" s="65"/>
      <c r="G155" s="65"/>
      <c r="H155" s="66">
        <v>92908</v>
      </c>
      <c r="I155" s="66"/>
      <c r="J155" s="66"/>
      <c r="K155" s="66"/>
      <c r="L155" s="66"/>
      <c r="M155" s="66"/>
      <c r="N155" s="66"/>
      <c r="O155" s="66"/>
      <c r="P155" s="46"/>
    </row>
    <row r="156" spans="2:16" ht="12.75" customHeight="1">
      <c r="B156" s="65" t="s">
        <v>60</v>
      </c>
      <c r="C156" s="65" t="s">
        <v>61</v>
      </c>
      <c r="D156" s="65"/>
      <c r="E156" s="65"/>
      <c r="F156" s="65"/>
      <c r="G156" s="65"/>
      <c r="H156" s="66">
        <v>187656</v>
      </c>
      <c r="I156" s="66"/>
      <c r="J156" s="66"/>
      <c r="K156" s="66"/>
      <c r="L156" s="66"/>
      <c r="M156" s="66"/>
      <c r="N156" s="66"/>
      <c r="O156" s="66"/>
      <c r="P156" s="46"/>
    </row>
    <row r="157" spans="2:16" ht="12.75" customHeight="1">
      <c r="B157" s="55">
        <v>32</v>
      </c>
      <c r="C157" s="69" t="s">
        <v>27</v>
      </c>
      <c r="D157" s="69"/>
      <c r="E157" s="69"/>
      <c r="F157" s="55"/>
      <c r="G157" s="70"/>
      <c r="H157" s="59"/>
      <c r="I157" s="60"/>
      <c r="J157" s="61">
        <f>SUM(I158:J159)</f>
        <v>0</v>
      </c>
      <c r="K157" s="60"/>
      <c r="L157" s="84"/>
      <c r="M157" s="61"/>
      <c r="N157" s="60"/>
      <c r="O157" s="61"/>
      <c r="P157" s="46"/>
    </row>
    <row r="158" spans="2:16" ht="12.75" customHeight="1">
      <c r="B158" s="65" t="s">
        <v>28</v>
      </c>
      <c r="C158" s="65" t="s">
        <v>29</v>
      </c>
      <c r="D158" s="65"/>
      <c r="E158" s="65"/>
      <c r="F158" s="65"/>
      <c r="G158" s="65"/>
      <c r="H158" s="66">
        <v>107880</v>
      </c>
      <c r="I158" s="66"/>
      <c r="J158" s="66"/>
      <c r="K158" s="66"/>
      <c r="L158" s="66"/>
      <c r="M158" s="66"/>
      <c r="N158" s="66"/>
      <c r="O158" s="66"/>
      <c r="P158" s="46"/>
    </row>
    <row r="159" spans="2:16" ht="9" customHeight="1">
      <c r="B159" s="65" t="s">
        <v>90</v>
      </c>
      <c r="C159" s="78"/>
      <c r="D159" s="78"/>
      <c r="E159" s="78"/>
      <c r="F159" s="65"/>
      <c r="G159" s="46"/>
      <c r="H159" s="66"/>
      <c r="I159" s="88"/>
      <c r="J159" s="88"/>
      <c r="K159" s="94"/>
      <c r="L159" s="94"/>
      <c r="M159" s="94"/>
      <c r="N159" s="94"/>
      <c r="O159" s="94"/>
      <c r="P159" s="46"/>
    </row>
    <row r="160" spans="2:16" ht="24" customHeight="1">
      <c r="B160" s="50" t="s">
        <v>91</v>
      </c>
      <c r="C160" s="50" t="s">
        <v>92</v>
      </c>
      <c r="D160" s="50"/>
      <c r="E160" s="50"/>
      <c r="F160" s="50"/>
      <c r="G160" s="50"/>
      <c r="H160" s="51">
        <v>173773</v>
      </c>
      <c r="I160" s="51">
        <f>SUM(I161,I166)</f>
        <v>5000</v>
      </c>
      <c r="J160" s="51"/>
      <c r="K160" s="51">
        <v>5000</v>
      </c>
      <c r="L160" s="51"/>
      <c r="M160" s="51"/>
      <c r="N160" s="51">
        <v>5000</v>
      </c>
      <c r="O160" s="51"/>
      <c r="P160" s="46"/>
    </row>
    <row r="161" spans="2:16" ht="12.75" customHeight="1">
      <c r="B161" s="82" t="s">
        <v>53</v>
      </c>
      <c r="C161" s="82" t="s">
        <v>93</v>
      </c>
      <c r="D161" s="82"/>
      <c r="E161" s="82"/>
      <c r="F161" s="82"/>
      <c r="G161" s="82"/>
      <c r="H161" s="83">
        <v>13773</v>
      </c>
      <c r="I161" s="83">
        <f>SUM(J162)</f>
        <v>5000</v>
      </c>
      <c r="J161" s="83"/>
      <c r="K161" s="83"/>
      <c r="L161" s="83"/>
      <c r="M161" s="83"/>
      <c r="N161" s="83"/>
      <c r="O161" s="83"/>
      <c r="P161" s="46"/>
    </row>
    <row r="162" spans="2:16" ht="12.75" customHeight="1">
      <c r="B162" s="55">
        <v>32</v>
      </c>
      <c r="C162" s="69" t="s">
        <v>27</v>
      </c>
      <c r="D162" s="69"/>
      <c r="E162" s="69"/>
      <c r="F162" s="55"/>
      <c r="G162" s="70"/>
      <c r="H162" s="59"/>
      <c r="I162" s="60"/>
      <c r="J162" s="61">
        <f>SUM(I163:J165)</f>
        <v>5000</v>
      </c>
      <c r="K162" s="60"/>
      <c r="L162" s="84">
        <v>5000</v>
      </c>
      <c r="M162" s="61"/>
      <c r="N162" s="60"/>
      <c r="O162" s="61">
        <v>5000</v>
      </c>
      <c r="P162" s="46"/>
    </row>
    <row r="163" spans="2:16" ht="12.75" customHeight="1">
      <c r="B163" s="65" t="s">
        <v>30</v>
      </c>
      <c r="C163" s="65" t="s">
        <v>31</v>
      </c>
      <c r="D163" s="65"/>
      <c r="E163" s="65"/>
      <c r="F163" s="65"/>
      <c r="G163" s="65"/>
      <c r="H163" s="66">
        <v>10773</v>
      </c>
      <c r="I163" s="66">
        <v>5000</v>
      </c>
      <c r="J163" s="66"/>
      <c r="K163" s="66"/>
      <c r="L163" s="66"/>
      <c r="M163" s="66"/>
      <c r="N163" s="66"/>
      <c r="O163" s="66"/>
      <c r="P163" s="46"/>
    </row>
    <row r="164" spans="2:16" ht="12.75" customHeight="1">
      <c r="B164" s="65" t="s">
        <v>32</v>
      </c>
      <c r="C164" s="65" t="s">
        <v>33</v>
      </c>
      <c r="D164" s="65"/>
      <c r="E164" s="65"/>
      <c r="F164" s="65"/>
      <c r="G164" s="65"/>
      <c r="H164" s="66">
        <v>3000</v>
      </c>
      <c r="I164" s="66"/>
      <c r="J164" s="66"/>
      <c r="K164" s="66"/>
      <c r="L164" s="66"/>
      <c r="M164" s="66"/>
      <c r="N164" s="66"/>
      <c r="O164" s="66"/>
      <c r="P164" s="46"/>
    </row>
    <row r="165" spans="2:16" ht="12.75">
      <c r="B165" s="65" t="s">
        <v>94</v>
      </c>
      <c r="C165" s="65"/>
      <c r="D165" s="65"/>
      <c r="E165" s="65"/>
      <c r="F165" s="65"/>
      <c r="G165" s="65"/>
      <c r="H165" s="66">
        <v>0</v>
      </c>
      <c r="I165" s="66"/>
      <c r="J165" s="66"/>
      <c r="K165" s="66"/>
      <c r="L165" s="66"/>
      <c r="M165" s="66"/>
      <c r="N165" s="66"/>
      <c r="O165" s="66"/>
      <c r="P165" s="46"/>
    </row>
    <row r="166" spans="2:16" ht="12.75" customHeight="1">
      <c r="B166" s="82" t="s">
        <v>73</v>
      </c>
      <c r="C166" s="82" t="s">
        <v>74</v>
      </c>
      <c r="D166" s="82"/>
      <c r="E166" s="82"/>
      <c r="F166" s="82"/>
      <c r="G166" s="82"/>
      <c r="H166" s="83">
        <v>18500</v>
      </c>
      <c r="I166" s="83">
        <f>SUM(I167)</f>
        <v>0</v>
      </c>
      <c r="J166" s="83"/>
      <c r="K166" s="95"/>
      <c r="L166" s="95"/>
      <c r="M166" s="95"/>
      <c r="N166" s="95"/>
      <c r="O166" s="95"/>
      <c r="P166" s="46"/>
    </row>
    <row r="167" spans="2:16" ht="12.75" customHeight="1">
      <c r="B167" s="55">
        <v>32</v>
      </c>
      <c r="C167" s="69" t="s">
        <v>27</v>
      </c>
      <c r="D167" s="69"/>
      <c r="E167" s="69"/>
      <c r="F167" s="55"/>
      <c r="G167" s="70"/>
      <c r="H167" s="59"/>
      <c r="I167" s="59">
        <f>SUM(I168:J169)</f>
        <v>0</v>
      </c>
      <c r="J167" s="59"/>
      <c r="K167" s="96"/>
      <c r="L167" s="96"/>
      <c r="M167" s="96"/>
      <c r="N167" s="96"/>
      <c r="O167" s="96"/>
      <c r="P167" s="46"/>
    </row>
    <row r="168" spans="2:16" ht="12.75" customHeight="1">
      <c r="B168" s="78">
        <v>322</v>
      </c>
      <c r="C168" s="65" t="s">
        <v>31</v>
      </c>
      <c r="D168" s="65"/>
      <c r="E168" s="65"/>
      <c r="F168" s="65"/>
      <c r="G168" s="46"/>
      <c r="H168" s="66"/>
      <c r="I168" s="94"/>
      <c r="J168" s="94"/>
      <c r="K168" s="94"/>
      <c r="L168" s="94"/>
      <c r="M168" s="94"/>
      <c r="N168" s="94"/>
      <c r="O168" s="94"/>
      <c r="P168" s="46"/>
    </row>
    <row r="169" spans="2:16" ht="12.75" customHeight="1">
      <c r="B169" s="78">
        <v>323</v>
      </c>
      <c r="C169" s="65" t="s">
        <v>33</v>
      </c>
      <c r="D169" s="65"/>
      <c r="E169" s="65"/>
      <c r="F169" s="65"/>
      <c r="G169" s="46"/>
      <c r="H169" s="66"/>
      <c r="I169" s="97"/>
      <c r="J169" s="98"/>
      <c r="K169" s="97"/>
      <c r="L169" s="99"/>
      <c r="M169" s="98"/>
      <c r="N169" s="97"/>
      <c r="O169" s="98"/>
      <c r="P169" s="46"/>
    </row>
    <row r="170" spans="2:16" ht="30" customHeight="1">
      <c r="B170" s="50" t="s">
        <v>95</v>
      </c>
      <c r="C170" s="50" t="s">
        <v>96</v>
      </c>
      <c r="D170" s="50"/>
      <c r="E170" s="50"/>
      <c r="F170" s="50"/>
      <c r="G170" s="50"/>
      <c r="H170" s="51">
        <v>10713600</v>
      </c>
      <c r="I170" s="51">
        <f>SUM(I171,I174)</f>
        <v>465000</v>
      </c>
      <c r="J170" s="51"/>
      <c r="K170" s="51">
        <v>465000</v>
      </c>
      <c r="L170" s="51"/>
      <c r="M170" s="51"/>
      <c r="N170" s="51">
        <v>465000</v>
      </c>
      <c r="O170" s="51"/>
      <c r="P170" s="46"/>
    </row>
    <row r="171" spans="2:16" ht="12.75" customHeight="1">
      <c r="B171" s="82" t="s">
        <v>53</v>
      </c>
      <c r="C171" s="82" t="s">
        <v>87</v>
      </c>
      <c r="D171" s="82"/>
      <c r="E171" s="82"/>
      <c r="F171" s="82"/>
      <c r="G171" s="82"/>
      <c r="H171" s="83">
        <v>3090</v>
      </c>
      <c r="I171" s="83">
        <f>SUM(J172)</f>
        <v>165000</v>
      </c>
      <c r="J171" s="83"/>
      <c r="K171" s="83"/>
      <c r="L171" s="83"/>
      <c r="M171" s="83"/>
      <c r="N171" s="83"/>
      <c r="O171" s="83"/>
      <c r="P171" s="46"/>
    </row>
    <row r="172" spans="2:16" ht="12.75" customHeight="1">
      <c r="B172" s="55">
        <v>37</v>
      </c>
      <c r="C172" s="69" t="s">
        <v>97</v>
      </c>
      <c r="D172" s="69"/>
      <c r="E172" s="69"/>
      <c r="F172" s="55"/>
      <c r="G172" s="70"/>
      <c r="H172" s="59"/>
      <c r="I172" s="60"/>
      <c r="J172" s="61">
        <f>SUM(I173)</f>
        <v>165000</v>
      </c>
      <c r="K172" s="60"/>
      <c r="L172" s="84">
        <v>165000</v>
      </c>
      <c r="M172" s="61"/>
      <c r="N172" s="60"/>
      <c r="O172" s="61">
        <v>165000</v>
      </c>
      <c r="P172" s="46"/>
    </row>
    <row r="173" spans="2:16" ht="12.75" customHeight="1">
      <c r="B173" s="65" t="s">
        <v>98</v>
      </c>
      <c r="C173" s="65" t="s">
        <v>99</v>
      </c>
      <c r="D173" s="65"/>
      <c r="E173" s="65"/>
      <c r="F173" s="65"/>
      <c r="G173" s="65"/>
      <c r="H173" s="66">
        <v>3090</v>
      </c>
      <c r="I173" s="66">
        <v>165000</v>
      </c>
      <c r="J173" s="66"/>
      <c r="K173" s="66"/>
      <c r="L173" s="66"/>
      <c r="M173" s="66"/>
      <c r="N173" s="66"/>
      <c r="O173" s="66"/>
      <c r="P173" s="46"/>
    </row>
    <row r="174" spans="2:16" ht="18" customHeight="1">
      <c r="B174" s="82" t="s">
        <v>78</v>
      </c>
      <c r="C174" s="82" t="s">
        <v>79</v>
      </c>
      <c r="D174" s="82"/>
      <c r="E174" s="82"/>
      <c r="F174" s="82"/>
      <c r="G174" s="82"/>
      <c r="H174" s="83">
        <v>5713600</v>
      </c>
      <c r="I174" s="83">
        <v>300000</v>
      </c>
      <c r="J174" s="83"/>
      <c r="K174" s="83"/>
      <c r="L174" s="83"/>
      <c r="M174" s="83"/>
      <c r="N174" s="83"/>
      <c r="O174" s="83"/>
      <c r="P174" s="46"/>
    </row>
    <row r="175" spans="2:16" ht="12.75" customHeight="1">
      <c r="B175" s="55">
        <v>32</v>
      </c>
      <c r="C175" s="69" t="s">
        <v>27</v>
      </c>
      <c r="D175" s="69"/>
      <c r="E175" s="69"/>
      <c r="F175" s="55"/>
      <c r="G175" s="70"/>
      <c r="H175" s="59"/>
      <c r="I175" s="60"/>
      <c r="J175" s="61">
        <f>SUM(I176)</f>
        <v>0</v>
      </c>
      <c r="K175" s="60"/>
      <c r="L175" s="84"/>
      <c r="M175" s="61"/>
      <c r="N175" s="60"/>
      <c r="O175" s="61"/>
      <c r="P175" s="46"/>
    </row>
    <row r="176" spans="2:16" ht="12.75" customHeight="1">
      <c r="B176" s="65" t="s">
        <v>30</v>
      </c>
      <c r="C176" s="65" t="s">
        <v>31</v>
      </c>
      <c r="D176" s="65"/>
      <c r="E176" s="65"/>
      <c r="F176" s="65"/>
      <c r="G176" s="65"/>
      <c r="H176" s="66">
        <v>150000</v>
      </c>
      <c r="I176" s="66"/>
      <c r="J176" s="66"/>
      <c r="K176" s="66"/>
      <c r="L176" s="66"/>
      <c r="M176" s="66"/>
      <c r="N176" s="66"/>
      <c r="O176" s="66"/>
      <c r="P176" s="46"/>
    </row>
    <row r="177" spans="2:16" ht="12.75" customHeight="1">
      <c r="B177" s="55">
        <v>42</v>
      </c>
      <c r="C177" s="100" t="s">
        <v>41</v>
      </c>
      <c r="D177" s="100"/>
      <c r="E177" s="100"/>
      <c r="F177" s="55"/>
      <c r="G177" s="70"/>
      <c r="H177" s="59"/>
      <c r="I177" s="60"/>
      <c r="J177" s="61">
        <f>SUM(I178:J179)</f>
        <v>300000</v>
      </c>
      <c r="K177" s="60"/>
      <c r="L177" s="84">
        <v>300000</v>
      </c>
      <c r="M177" s="61"/>
      <c r="N177" s="60"/>
      <c r="O177" s="61">
        <v>300000</v>
      </c>
      <c r="P177" s="46"/>
    </row>
    <row r="178" spans="2:16" ht="12.75" customHeight="1">
      <c r="B178" s="65" t="s">
        <v>64</v>
      </c>
      <c r="C178" s="65" t="s">
        <v>65</v>
      </c>
      <c r="D178" s="65"/>
      <c r="E178" s="65"/>
      <c r="F178" s="65"/>
      <c r="G178" s="65"/>
      <c r="H178" s="66">
        <v>5563600</v>
      </c>
      <c r="I178" s="66">
        <v>300000</v>
      </c>
      <c r="J178" s="66"/>
      <c r="K178" s="66"/>
      <c r="L178" s="66"/>
      <c r="M178" s="66"/>
      <c r="N178" s="66"/>
      <c r="O178" s="66"/>
      <c r="P178" s="46"/>
    </row>
    <row r="179" spans="2:16" ht="12.75">
      <c r="B179" s="65" t="s">
        <v>90</v>
      </c>
      <c r="C179" s="78"/>
      <c r="D179" s="78"/>
      <c r="E179" s="78"/>
      <c r="F179" s="65"/>
      <c r="G179" s="46"/>
      <c r="H179" s="66"/>
      <c r="I179" s="94"/>
      <c r="J179" s="94"/>
      <c r="K179" s="94"/>
      <c r="L179" s="94"/>
      <c r="M179" s="94"/>
      <c r="N179" s="94"/>
      <c r="O179" s="94"/>
      <c r="P179" s="46"/>
    </row>
    <row r="180" spans="2:16" ht="21" customHeight="1">
      <c r="B180" s="50" t="s">
        <v>100</v>
      </c>
      <c r="C180" s="50" t="s">
        <v>101</v>
      </c>
      <c r="D180" s="50"/>
      <c r="E180" s="50"/>
      <c r="F180" s="50"/>
      <c r="G180" s="50"/>
      <c r="H180" s="51">
        <v>37000</v>
      </c>
      <c r="I180" s="51">
        <f>SUM(I181)</f>
        <v>0</v>
      </c>
      <c r="J180" s="51"/>
      <c r="K180" s="51"/>
      <c r="L180" s="51"/>
      <c r="M180" s="51"/>
      <c r="N180" s="51"/>
      <c r="O180" s="51"/>
      <c r="P180" s="46"/>
    </row>
    <row r="181" spans="2:16" ht="12.75" customHeight="1">
      <c r="B181" s="82" t="s">
        <v>62</v>
      </c>
      <c r="C181" s="82" t="s">
        <v>75</v>
      </c>
      <c r="D181" s="82"/>
      <c r="E181" s="82"/>
      <c r="F181" s="82"/>
      <c r="G181" s="82"/>
      <c r="H181" s="83">
        <v>37000</v>
      </c>
      <c r="I181" s="83">
        <f>SUM(J182)</f>
        <v>0</v>
      </c>
      <c r="J181" s="83"/>
      <c r="K181" s="83"/>
      <c r="L181" s="83"/>
      <c r="M181" s="83"/>
      <c r="N181" s="83"/>
      <c r="O181" s="83"/>
      <c r="P181" s="46"/>
    </row>
    <row r="182" spans="2:16" ht="12.75" customHeight="1">
      <c r="B182" s="55">
        <v>32</v>
      </c>
      <c r="C182" s="69" t="s">
        <v>27</v>
      </c>
      <c r="D182" s="69"/>
      <c r="E182" s="69"/>
      <c r="F182" s="55"/>
      <c r="G182" s="70"/>
      <c r="H182" s="59"/>
      <c r="I182" s="60"/>
      <c r="J182" s="61">
        <f>SUM(I183)</f>
        <v>0</v>
      </c>
      <c r="K182" s="60"/>
      <c r="L182" s="84"/>
      <c r="M182" s="61"/>
      <c r="N182" s="60"/>
      <c r="O182" s="61"/>
      <c r="P182" s="46"/>
    </row>
    <row r="183" spans="2:16" ht="12.75" customHeight="1">
      <c r="B183" s="65" t="s">
        <v>34</v>
      </c>
      <c r="C183" s="65" t="s">
        <v>35</v>
      </c>
      <c r="D183" s="65"/>
      <c r="E183" s="65"/>
      <c r="F183" s="65"/>
      <c r="G183" s="65"/>
      <c r="H183" s="66">
        <v>37000</v>
      </c>
      <c r="I183" s="66"/>
      <c r="J183" s="66"/>
      <c r="K183" s="66"/>
      <c r="L183" s="66"/>
      <c r="M183" s="66"/>
      <c r="N183" s="66"/>
      <c r="O183" s="66"/>
      <c r="P183" s="46"/>
    </row>
    <row r="184" spans="2:16" ht="27.75" customHeight="1">
      <c r="B184" s="50" t="s">
        <v>102</v>
      </c>
      <c r="C184" s="50" t="s">
        <v>103</v>
      </c>
      <c r="D184" s="50"/>
      <c r="E184" s="50"/>
      <c r="F184" s="50"/>
      <c r="G184" s="50"/>
      <c r="H184" s="51">
        <v>40000</v>
      </c>
      <c r="I184" s="51"/>
      <c r="J184" s="51"/>
      <c r="K184" s="51"/>
      <c r="L184" s="51"/>
      <c r="M184" s="51"/>
      <c r="N184" s="51"/>
      <c r="O184" s="51"/>
      <c r="P184" s="46"/>
    </row>
    <row r="185" spans="2:16" ht="12.75" customHeight="1">
      <c r="B185" s="82" t="s">
        <v>53</v>
      </c>
      <c r="C185" s="82" t="s">
        <v>87</v>
      </c>
      <c r="D185" s="82"/>
      <c r="E185" s="82"/>
      <c r="F185" s="82"/>
      <c r="G185" s="82"/>
      <c r="H185" s="83">
        <v>8300</v>
      </c>
      <c r="I185" s="83">
        <f>SUM(J186)</f>
        <v>0</v>
      </c>
      <c r="J185" s="83"/>
      <c r="K185" s="83"/>
      <c r="L185" s="83"/>
      <c r="M185" s="83"/>
      <c r="N185" s="83"/>
      <c r="O185" s="83"/>
      <c r="P185" s="46"/>
    </row>
    <row r="186" spans="2:16" ht="12.75" customHeight="1">
      <c r="B186" s="55">
        <v>32</v>
      </c>
      <c r="C186" s="69" t="s">
        <v>27</v>
      </c>
      <c r="D186" s="69"/>
      <c r="E186" s="69"/>
      <c r="F186" s="55"/>
      <c r="G186" s="70"/>
      <c r="H186" s="59"/>
      <c r="I186" s="60"/>
      <c r="J186" s="61">
        <f>SUM(I187:J188)</f>
        <v>0</v>
      </c>
      <c r="K186" s="60"/>
      <c r="L186" s="84"/>
      <c r="M186" s="61"/>
      <c r="N186" s="60"/>
      <c r="O186" s="61"/>
      <c r="P186" s="46"/>
    </row>
    <row r="187" spans="2:16" ht="12.75" customHeight="1">
      <c r="B187" s="65" t="s">
        <v>32</v>
      </c>
      <c r="C187" s="65" t="s">
        <v>33</v>
      </c>
      <c r="D187" s="65"/>
      <c r="E187" s="65"/>
      <c r="F187" s="65"/>
      <c r="G187" s="65"/>
      <c r="H187" s="66">
        <v>7300</v>
      </c>
      <c r="I187" s="66"/>
      <c r="J187" s="66"/>
      <c r="K187" s="66"/>
      <c r="L187" s="66"/>
      <c r="M187" s="66"/>
      <c r="N187" s="66"/>
      <c r="O187" s="66"/>
      <c r="P187" s="46"/>
    </row>
    <row r="188" spans="2:16" ht="12.75" customHeight="1">
      <c r="B188" s="65" t="s">
        <v>34</v>
      </c>
      <c r="C188" s="65" t="s">
        <v>35</v>
      </c>
      <c r="D188" s="65"/>
      <c r="E188" s="65"/>
      <c r="F188" s="65"/>
      <c r="G188" s="65"/>
      <c r="H188" s="66">
        <v>1000</v>
      </c>
      <c r="I188" s="66"/>
      <c r="J188" s="66"/>
      <c r="K188" s="66"/>
      <c r="L188" s="66"/>
      <c r="M188" s="66"/>
      <c r="N188" s="66"/>
      <c r="O188" s="66"/>
      <c r="P188" s="46"/>
    </row>
    <row r="189" spans="2:16" ht="24" customHeight="1">
      <c r="B189" s="50" t="s">
        <v>104</v>
      </c>
      <c r="C189" s="50" t="s">
        <v>105</v>
      </c>
      <c r="D189" s="50"/>
      <c r="E189" s="50"/>
      <c r="F189" s="50"/>
      <c r="G189" s="50"/>
      <c r="H189" s="51">
        <v>250000</v>
      </c>
      <c r="I189" s="51">
        <f>SUM(I190)</f>
        <v>3000</v>
      </c>
      <c r="J189" s="51"/>
      <c r="K189" s="51">
        <v>3000</v>
      </c>
      <c r="L189" s="51"/>
      <c r="M189" s="51"/>
      <c r="N189" s="51">
        <v>3000</v>
      </c>
      <c r="O189" s="51"/>
      <c r="P189" s="46"/>
    </row>
    <row r="190" spans="2:20" ht="12.75" customHeight="1">
      <c r="B190" s="82" t="s">
        <v>53</v>
      </c>
      <c r="C190" s="82" t="s">
        <v>54</v>
      </c>
      <c r="D190" s="82"/>
      <c r="E190" s="82"/>
      <c r="F190" s="82"/>
      <c r="G190" s="82"/>
      <c r="H190" s="83">
        <v>5800</v>
      </c>
      <c r="I190" s="83">
        <f>SUM(J191)</f>
        <v>3000</v>
      </c>
      <c r="J190" s="83"/>
      <c r="K190" s="83"/>
      <c r="L190" s="83"/>
      <c r="M190" s="83"/>
      <c r="N190" s="83"/>
      <c r="O190" s="83"/>
      <c r="P190" s="46"/>
      <c r="T190" s="101"/>
    </row>
    <row r="191" spans="2:20" ht="12.75" customHeight="1">
      <c r="B191" s="55">
        <v>32</v>
      </c>
      <c r="C191" s="69" t="s">
        <v>27</v>
      </c>
      <c r="D191" s="69"/>
      <c r="E191" s="69"/>
      <c r="F191" s="55"/>
      <c r="G191" s="70"/>
      <c r="H191" s="59"/>
      <c r="I191" s="60"/>
      <c r="J191" s="61">
        <f>SUM(I192:J193)</f>
        <v>3000</v>
      </c>
      <c r="K191" s="60"/>
      <c r="L191" s="84">
        <v>3000</v>
      </c>
      <c r="M191" s="61"/>
      <c r="N191" s="60"/>
      <c r="O191" s="61">
        <v>3000</v>
      </c>
      <c r="P191" s="46"/>
      <c r="T191" s="101"/>
    </row>
    <row r="192" spans="2:16" ht="12.75" customHeight="1">
      <c r="B192" s="65" t="s">
        <v>30</v>
      </c>
      <c r="C192" s="65" t="s">
        <v>31</v>
      </c>
      <c r="D192" s="65"/>
      <c r="E192" s="65"/>
      <c r="F192" s="65"/>
      <c r="G192" s="65"/>
      <c r="H192" s="66">
        <v>0</v>
      </c>
      <c r="I192" s="66"/>
      <c r="J192" s="66"/>
      <c r="K192" s="66"/>
      <c r="L192" s="66"/>
      <c r="M192" s="66"/>
      <c r="N192" s="66"/>
      <c r="O192" s="66"/>
      <c r="P192" s="46"/>
    </row>
    <row r="193" spans="2:16" ht="12.75" customHeight="1">
      <c r="B193" s="65" t="s">
        <v>32</v>
      </c>
      <c r="C193" s="65" t="s">
        <v>106</v>
      </c>
      <c r="D193" s="65"/>
      <c r="E193" s="65"/>
      <c r="F193" s="65"/>
      <c r="G193" s="65"/>
      <c r="H193" s="66">
        <v>5800</v>
      </c>
      <c r="I193" s="66">
        <v>3000</v>
      </c>
      <c r="J193" s="66"/>
      <c r="K193" s="66"/>
      <c r="L193" s="66"/>
      <c r="M193" s="66"/>
      <c r="N193" s="66"/>
      <c r="O193" s="66"/>
      <c r="P193" s="46"/>
    </row>
    <row r="194" spans="2:16" ht="24.75" customHeight="1">
      <c r="B194" s="50" t="s">
        <v>107</v>
      </c>
      <c r="C194" s="50" t="s">
        <v>108</v>
      </c>
      <c r="D194" s="50"/>
      <c r="E194" s="50"/>
      <c r="F194" s="50"/>
      <c r="G194" s="50"/>
      <c r="H194" s="51">
        <v>1626763</v>
      </c>
      <c r="I194" s="51">
        <f>SUM(J200,J208,J211)</f>
        <v>50000</v>
      </c>
      <c r="J194" s="51"/>
      <c r="K194" s="51">
        <v>50000</v>
      </c>
      <c r="L194" s="51"/>
      <c r="M194" s="51"/>
      <c r="N194" s="51">
        <v>50000</v>
      </c>
      <c r="O194" s="51"/>
      <c r="P194" s="46"/>
    </row>
    <row r="195" spans="2:16" ht="12.75" customHeight="1">
      <c r="B195" s="82" t="s">
        <v>73</v>
      </c>
      <c r="C195" s="82" t="s">
        <v>74</v>
      </c>
      <c r="D195" s="82"/>
      <c r="E195" s="82"/>
      <c r="F195" s="82"/>
      <c r="G195" s="82"/>
      <c r="H195" s="83">
        <v>1131760</v>
      </c>
      <c r="I195" s="83">
        <f>SUM(J196+J200+J206+J208+J211)</f>
        <v>50000</v>
      </c>
      <c r="J195" s="83"/>
      <c r="K195" s="83"/>
      <c r="L195" s="83"/>
      <c r="M195" s="83"/>
      <c r="N195" s="83"/>
      <c r="O195" s="83"/>
      <c r="P195" s="46"/>
    </row>
    <row r="196" spans="2:16" ht="12.75" customHeight="1">
      <c r="B196" s="55">
        <v>31</v>
      </c>
      <c r="C196" s="69" t="s">
        <v>55</v>
      </c>
      <c r="D196" s="69"/>
      <c r="E196" s="69"/>
      <c r="F196" s="55"/>
      <c r="G196" s="70"/>
      <c r="H196" s="59"/>
      <c r="I196" s="60"/>
      <c r="J196" s="61">
        <f>SUM(I197:J199)</f>
        <v>0</v>
      </c>
      <c r="K196" s="60"/>
      <c r="L196" s="84"/>
      <c r="M196" s="61"/>
      <c r="N196" s="60"/>
      <c r="O196" s="61"/>
      <c r="P196" s="46"/>
    </row>
    <row r="197" spans="2:16" ht="12.75" customHeight="1">
      <c r="B197" s="65" t="s">
        <v>56</v>
      </c>
      <c r="C197" s="65" t="s">
        <v>57</v>
      </c>
      <c r="D197" s="65"/>
      <c r="E197" s="65"/>
      <c r="F197" s="65"/>
      <c r="G197" s="65"/>
      <c r="H197" s="66">
        <v>20000</v>
      </c>
      <c r="I197" s="66"/>
      <c r="J197" s="66"/>
      <c r="K197" s="66"/>
      <c r="L197" s="66"/>
      <c r="M197" s="66"/>
      <c r="N197" s="66"/>
      <c r="O197" s="66"/>
      <c r="P197" s="46"/>
    </row>
    <row r="198" spans="2:16" ht="12.75" customHeight="1">
      <c r="B198" s="65" t="s">
        <v>58</v>
      </c>
      <c r="C198" s="65" t="s">
        <v>59</v>
      </c>
      <c r="D198" s="65"/>
      <c r="E198" s="65"/>
      <c r="F198" s="65"/>
      <c r="G198" s="65"/>
      <c r="H198" s="66">
        <v>6000</v>
      </c>
      <c r="I198" s="66"/>
      <c r="J198" s="66"/>
      <c r="K198" s="66"/>
      <c r="L198" s="66"/>
      <c r="M198" s="66"/>
      <c r="N198" s="66"/>
      <c r="O198" s="66"/>
      <c r="P198" s="46"/>
    </row>
    <row r="199" spans="2:16" ht="12.75" customHeight="1">
      <c r="B199" s="65" t="s">
        <v>60</v>
      </c>
      <c r="C199" s="65" t="s">
        <v>61</v>
      </c>
      <c r="D199" s="65"/>
      <c r="E199" s="65"/>
      <c r="F199" s="65"/>
      <c r="G199" s="65"/>
      <c r="H199" s="66">
        <v>3700</v>
      </c>
      <c r="I199" s="66"/>
      <c r="J199" s="66"/>
      <c r="K199" s="66"/>
      <c r="L199" s="66"/>
      <c r="M199" s="66"/>
      <c r="N199" s="66"/>
      <c r="O199" s="66"/>
      <c r="P199" s="46"/>
    </row>
    <row r="200" spans="2:16" ht="12.75" customHeight="1">
      <c r="B200" s="55">
        <v>32</v>
      </c>
      <c r="C200" s="69" t="s">
        <v>27</v>
      </c>
      <c r="D200" s="69"/>
      <c r="E200" s="69"/>
      <c r="F200" s="55"/>
      <c r="G200" s="70"/>
      <c r="H200" s="59"/>
      <c r="I200" s="60"/>
      <c r="J200" s="61">
        <f>SUM(I201:J205)</f>
        <v>20000</v>
      </c>
      <c r="K200" s="60"/>
      <c r="L200" s="84">
        <v>20000</v>
      </c>
      <c r="M200" s="61"/>
      <c r="N200" s="60"/>
      <c r="O200" s="61">
        <v>20000</v>
      </c>
      <c r="P200" s="46"/>
    </row>
    <row r="201" spans="2:16" ht="12.75" customHeight="1">
      <c r="B201" s="65" t="s">
        <v>28</v>
      </c>
      <c r="C201" s="65" t="s">
        <v>29</v>
      </c>
      <c r="D201" s="65"/>
      <c r="E201" s="65"/>
      <c r="F201" s="65"/>
      <c r="G201" s="65"/>
      <c r="H201" s="66">
        <v>22000</v>
      </c>
      <c r="I201" s="66"/>
      <c r="J201" s="66"/>
      <c r="K201" s="66"/>
      <c r="L201" s="66"/>
      <c r="M201" s="66"/>
      <c r="N201" s="66"/>
      <c r="O201" s="66"/>
      <c r="P201" s="46"/>
    </row>
    <row r="202" spans="2:16" ht="12.75" customHeight="1">
      <c r="B202" s="65" t="s">
        <v>30</v>
      </c>
      <c r="C202" s="65" t="s">
        <v>31</v>
      </c>
      <c r="D202" s="65"/>
      <c r="E202" s="65"/>
      <c r="F202" s="65"/>
      <c r="G202" s="65"/>
      <c r="H202" s="66">
        <v>246282</v>
      </c>
      <c r="I202" s="66">
        <v>20000</v>
      </c>
      <c r="J202" s="66"/>
      <c r="K202" s="66"/>
      <c r="L202" s="66"/>
      <c r="M202" s="66"/>
      <c r="N202" s="66"/>
      <c r="O202" s="66"/>
      <c r="P202" s="46"/>
    </row>
    <row r="203" spans="2:16" ht="12.75" customHeight="1">
      <c r="B203" s="65" t="s">
        <v>32</v>
      </c>
      <c r="C203" s="65" t="s">
        <v>33</v>
      </c>
      <c r="D203" s="65"/>
      <c r="E203" s="65"/>
      <c r="F203" s="65"/>
      <c r="G203" s="65"/>
      <c r="H203" s="66">
        <v>229230</v>
      </c>
      <c r="I203" s="66"/>
      <c r="J203" s="66"/>
      <c r="K203" s="66"/>
      <c r="L203" s="66"/>
      <c r="M203" s="66"/>
      <c r="N203" s="66"/>
      <c r="O203" s="66"/>
      <c r="P203" s="46"/>
    </row>
    <row r="204" spans="2:16" ht="12.75" customHeight="1">
      <c r="B204" s="65" t="s">
        <v>76</v>
      </c>
      <c r="C204" s="65" t="s">
        <v>77</v>
      </c>
      <c r="D204" s="65"/>
      <c r="E204" s="65"/>
      <c r="F204" s="65"/>
      <c r="G204" s="65"/>
      <c r="H204" s="66">
        <v>11018</v>
      </c>
      <c r="I204" s="66"/>
      <c r="J204" s="66"/>
      <c r="K204" s="66"/>
      <c r="L204" s="66"/>
      <c r="M204" s="66"/>
      <c r="N204" s="66"/>
      <c r="O204" s="66"/>
      <c r="P204" s="46"/>
    </row>
    <row r="205" spans="2:16" ht="12.75" customHeight="1">
      <c r="B205" s="65" t="s">
        <v>34</v>
      </c>
      <c r="C205" s="65" t="s">
        <v>35</v>
      </c>
      <c r="D205" s="65"/>
      <c r="E205" s="65"/>
      <c r="F205" s="65"/>
      <c r="G205" s="65"/>
      <c r="H205" s="66">
        <v>79000</v>
      </c>
      <c r="I205" s="66"/>
      <c r="J205" s="66"/>
      <c r="K205" s="66"/>
      <c r="L205" s="66"/>
      <c r="M205" s="66"/>
      <c r="N205" s="66"/>
      <c r="O205" s="66"/>
      <c r="P205" s="46"/>
    </row>
    <row r="206" spans="2:16" ht="12.75" customHeight="1">
      <c r="B206" s="55">
        <v>34</v>
      </c>
      <c r="C206" s="69" t="s">
        <v>36</v>
      </c>
      <c r="D206" s="69"/>
      <c r="E206" s="69"/>
      <c r="F206" s="55"/>
      <c r="G206" s="70"/>
      <c r="H206" s="59"/>
      <c r="I206" s="60"/>
      <c r="J206" s="61">
        <f>SUM(I207)</f>
        <v>0</v>
      </c>
      <c r="K206" s="60"/>
      <c r="L206" s="84"/>
      <c r="M206" s="61"/>
      <c r="N206" s="60"/>
      <c r="O206" s="61"/>
      <c r="P206" s="46"/>
    </row>
    <row r="207" spans="2:16" ht="12.75" customHeight="1">
      <c r="B207" s="65" t="s">
        <v>37</v>
      </c>
      <c r="C207" s="65" t="s">
        <v>38</v>
      </c>
      <c r="D207" s="65"/>
      <c r="E207" s="65"/>
      <c r="F207" s="65"/>
      <c r="G207" s="65"/>
      <c r="H207" s="66">
        <v>1130</v>
      </c>
      <c r="I207" s="66"/>
      <c r="J207" s="66"/>
      <c r="K207" s="66"/>
      <c r="L207" s="66"/>
      <c r="M207" s="66"/>
      <c r="N207" s="66"/>
      <c r="O207" s="66"/>
      <c r="P207" s="46"/>
    </row>
    <row r="208" spans="2:16" ht="12.75" customHeight="1">
      <c r="B208" s="55">
        <v>42</v>
      </c>
      <c r="C208" s="69" t="s">
        <v>41</v>
      </c>
      <c r="D208" s="69"/>
      <c r="E208" s="69"/>
      <c r="F208" s="55"/>
      <c r="G208" s="70"/>
      <c r="H208" s="59"/>
      <c r="I208" s="60"/>
      <c r="J208" s="61">
        <f>SUM(I209:J210)</f>
        <v>20000</v>
      </c>
      <c r="K208" s="60"/>
      <c r="L208" s="84">
        <v>20000</v>
      </c>
      <c r="M208" s="61"/>
      <c r="N208" s="60"/>
      <c r="O208" s="61">
        <v>20000</v>
      </c>
      <c r="P208" s="46"/>
    </row>
    <row r="209" spans="2:16" ht="12.75" customHeight="1">
      <c r="B209" s="65" t="s">
        <v>42</v>
      </c>
      <c r="C209" s="65" t="s">
        <v>43</v>
      </c>
      <c r="D209" s="65"/>
      <c r="E209" s="65"/>
      <c r="F209" s="65"/>
      <c r="G209" s="65"/>
      <c r="H209" s="66">
        <v>461000</v>
      </c>
      <c r="I209" s="66">
        <v>20000</v>
      </c>
      <c r="J209" s="66"/>
      <c r="K209" s="66"/>
      <c r="L209" s="66"/>
      <c r="M209" s="66"/>
      <c r="N209" s="66"/>
      <c r="O209" s="66"/>
      <c r="P209" s="46"/>
    </row>
    <row r="210" spans="2:16" ht="12.75" customHeight="1">
      <c r="B210" s="65" t="s">
        <v>64</v>
      </c>
      <c r="C210" s="65" t="s">
        <v>65</v>
      </c>
      <c r="D210" s="65"/>
      <c r="E210" s="65"/>
      <c r="F210" s="65"/>
      <c r="G210" s="65"/>
      <c r="H210" s="66">
        <v>52400</v>
      </c>
      <c r="I210" s="66"/>
      <c r="J210" s="66"/>
      <c r="K210" s="66"/>
      <c r="L210" s="66"/>
      <c r="M210" s="66"/>
      <c r="N210" s="66"/>
      <c r="O210" s="66"/>
      <c r="P210" s="46"/>
    </row>
    <row r="211" spans="2:16" ht="12.75">
      <c r="B211" s="55">
        <v>92</v>
      </c>
      <c r="C211" s="56" t="s">
        <v>66</v>
      </c>
      <c r="D211" s="86"/>
      <c r="E211" s="87"/>
      <c r="F211" s="55"/>
      <c r="G211" s="70"/>
      <c r="H211" s="59"/>
      <c r="I211" s="60"/>
      <c r="J211" s="61">
        <f>SUM(I212)</f>
        <v>10000</v>
      </c>
      <c r="K211" s="60"/>
      <c r="L211" s="84">
        <v>10000</v>
      </c>
      <c r="M211" s="61"/>
      <c r="N211" s="60"/>
      <c r="O211" s="61">
        <v>10000</v>
      </c>
      <c r="P211" s="46"/>
    </row>
    <row r="212" spans="2:16" ht="12.75" customHeight="1">
      <c r="B212" s="78">
        <v>922</v>
      </c>
      <c r="C212" s="78" t="s">
        <v>67</v>
      </c>
      <c r="D212" s="78"/>
      <c r="E212" s="78"/>
      <c r="F212" s="65"/>
      <c r="G212" s="46"/>
      <c r="H212" s="66"/>
      <c r="I212" s="66">
        <v>10000</v>
      </c>
      <c r="J212" s="66"/>
      <c r="K212" s="94"/>
      <c r="L212" s="94"/>
      <c r="M212" s="94"/>
      <c r="N212" s="88"/>
      <c r="O212" s="88"/>
      <c r="P212" s="46"/>
    </row>
    <row r="213" spans="2:16" ht="12.75" customHeight="1">
      <c r="B213" s="82" t="s">
        <v>62</v>
      </c>
      <c r="C213" s="82" t="s">
        <v>75</v>
      </c>
      <c r="D213" s="82"/>
      <c r="E213" s="82"/>
      <c r="F213" s="82"/>
      <c r="G213" s="82"/>
      <c r="H213" s="83">
        <v>488003</v>
      </c>
      <c r="I213" s="83">
        <f>SUM(J214+J217+J219+J221)</f>
        <v>0</v>
      </c>
      <c r="J213" s="83"/>
      <c r="K213" s="83"/>
      <c r="L213" s="83"/>
      <c r="M213" s="83"/>
      <c r="N213" s="83"/>
      <c r="O213" s="83"/>
      <c r="P213" s="46"/>
    </row>
    <row r="214" spans="2:16" ht="12.75" customHeight="1">
      <c r="B214" s="55">
        <v>32</v>
      </c>
      <c r="C214" s="69" t="s">
        <v>27</v>
      </c>
      <c r="D214" s="69"/>
      <c r="E214" s="69"/>
      <c r="F214" s="55"/>
      <c r="G214" s="70"/>
      <c r="H214" s="59"/>
      <c r="I214" s="60"/>
      <c r="J214" s="61">
        <f>SUM(I215:J216)</f>
        <v>0</v>
      </c>
      <c r="K214" s="60"/>
      <c r="L214" s="84"/>
      <c r="M214" s="61"/>
      <c r="N214" s="60"/>
      <c r="O214" s="61"/>
      <c r="P214" s="46"/>
    </row>
    <row r="215" spans="2:16" ht="12.75" customHeight="1">
      <c r="B215" s="65" t="s">
        <v>30</v>
      </c>
      <c r="C215" s="65" t="s">
        <v>31</v>
      </c>
      <c r="D215" s="65"/>
      <c r="E215" s="65"/>
      <c r="F215" s="65"/>
      <c r="G215" s="65"/>
      <c r="H215" s="66">
        <v>255000</v>
      </c>
      <c r="I215" s="66"/>
      <c r="J215" s="66"/>
      <c r="K215" s="66"/>
      <c r="L215" s="66"/>
      <c r="M215" s="66"/>
      <c r="N215" s="66"/>
      <c r="O215" s="66"/>
      <c r="P215" s="46"/>
    </row>
    <row r="216" spans="2:16" ht="12.75" customHeight="1">
      <c r="B216" s="65" t="s">
        <v>32</v>
      </c>
      <c r="C216" s="65" t="s">
        <v>33</v>
      </c>
      <c r="D216" s="65"/>
      <c r="E216" s="65"/>
      <c r="F216" s="65"/>
      <c r="G216" s="65"/>
      <c r="H216" s="66">
        <v>183000</v>
      </c>
      <c r="I216" s="66"/>
      <c r="J216" s="66"/>
      <c r="K216" s="66"/>
      <c r="L216" s="66"/>
      <c r="M216" s="66"/>
      <c r="N216" s="66"/>
      <c r="O216" s="66"/>
      <c r="P216" s="46"/>
    </row>
    <row r="217" spans="2:16" ht="12.75" customHeight="1">
      <c r="B217" s="55">
        <v>34</v>
      </c>
      <c r="C217" s="69" t="s">
        <v>36</v>
      </c>
      <c r="D217" s="69"/>
      <c r="E217" s="69"/>
      <c r="F217" s="55"/>
      <c r="G217" s="70"/>
      <c r="H217" s="59"/>
      <c r="I217" s="60"/>
      <c r="J217" s="61">
        <f>SUM(I218)</f>
        <v>0</v>
      </c>
      <c r="K217" s="60"/>
      <c r="L217" s="84"/>
      <c r="M217" s="61"/>
      <c r="N217" s="60"/>
      <c r="O217" s="61"/>
      <c r="P217" s="46"/>
    </row>
    <row r="218" spans="2:16" ht="12.75" customHeight="1">
      <c r="B218" s="65" t="s">
        <v>37</v>
      </c>
      <c r="C218" s="65" t="s">
        <v>38</v>
      </c>
      <c r="D218" s="65"/>
      <c r="E218" s="65"/>
      <c r="F218" s="65"/>
      <c r="G218" s="65"/>
      <c r="H218" s="66">
        <v>3</v>
      </c>
      <c r="I218" s="66"/>
      <c r="J218" s="66"/>
      <c r="K218" s="66"/>
      <c r="L218" s="66"/>
      <c r="M218" s="66"/>
      <c r="N218" s="66"/>
      <c r="O218" s="66"/>
      <c r="P218" s="46"/>
    </row>
    <row r="219" spans="2:16" ht="12.75" customHeight="1">
      <c r="B219" s="55">
        <v>42</v>
      </c>
      <c r="C219" s="69" t="s">
        <v>41</v>
      </c>
      <c r="D219" s="69"/>
      <c r="E219" s="69"/>
      <c r="F219" s="55"/>
      <c r="G219" s="70"/>
      <c r="H219" s="59"/>
      <c r="I219" s="60"/>
      <c r="J219" s="61">
        <f>SUM(I220)</f>
        <v>0</v>
      </c>
      <c r="K219" s="60"/>
      <c r="L219" s="84"/>
      <c r="M219" s="61"/>
      <c r="N219" s="60"/>
      <c r="O219" s="61"/>
      <c r="P219" s="46"/>
    </row>
    <row r="220" spans="2:16" ht="12.75" customHeight="1">
      <c r="B220" s="65" t="s">
        <v>42</v>
      </c>
      <c r="C220" s="65" t="s">
        <v>43</v>
      </c>
      <c r="D220" s="65"/>
      <c r="E220" s="65"/>
      <c r="F220" s="65"/>
      <c r="G220" s="65"/>
      <c r="H220" s="66">
        <v>50000</v>
      </c>
      <c r="I220" s="66"/>
      <c r="J220" s="66"/>
      <c r="K220" s="66"/>
      <c r="L220" s="66"/>
      <c r="M220" s="66"/>
      <c r="N220" s="66"/>
      <c r="O220" s="66"/>
      <c r="P220" s="46"/>
    </row>
    <row r="221" spans="2:16" ht="12.75">
      <c r="B221" s="55">
        <v>92</v>
      </c>
      <c r="C221" s="56" t="s">
        <v>66</v>
      </c>
      <c r="D221" s="86"/>
      <c r="E221" s="87"/>
      <c r="F221" s="55"/>
      <c r="G221" s="70"/>
      <c r="H221" s="59"/>
      <c r="I221" s="60"/>
      <c r="J221" s="61">
        <f>SUM(I222)</f>
        <v>0</v>
      </c>
      <c r="K221" s="60"/>
      <c r="L221" s="84"/>
      <c r="M221" s="61"/>
      <c r="N221" s="60"/>
      <c r="O221" s="61"/>
      <c r="P221" s="46"/>
    </row>
    <row r="222" spans="2:16" ht="12.75" customHeight="1">
      <c r="B222" s="78">
        <v>922</v>
      </c>
      <c r="C222" s="78" t="s">
        <v>67</v>
      </c>
      <c r="D222" s="78"/>
      <c r="E222" s="78"/>
      <c r="F222" s="65"/>
      <c r="G222" s="46"/>
      <c r="H222" s="66"/>
      <c r="I222" s="94"/>
      <c r="J222" s="94"/>
      <c r="K222" s="94"/>
      <c r="L222" s="94"/>
      <c r="M222" s="94"/>
      <c r="N222" s="88"/>
      <c r="O222" s="88"/>
      <c r="P222" s="46"/>
    </row>
    <row r="223" spans="2:16" ht="12.75" customHeight="1">
      <c r="B223" s="82" t="s">
        <v>83</v>
      </c>
      <c r="C223" s="82" t="s">
        <v>84</v>
      </c>
      <c r="D223" s="82"/>
      <c r="E223" s="82"/>
      <c r="F223" s="82"/>
      <c r="G223" s="82"/>
      <c r="H223" s="83">
        <v>2000</v>
      </c>
      <c r="I223" s="83">
        <f>SUM(J224+J226+J228)</f>
        <v>0</v>
      </c>
      <c r="J223" s="83"/>
      <c r="K223" s="83"/>
      <c r="L223" s="83"/>
      <c r="M223" s="83"/>
      <c r="N223" s="83"/>
      <c r="O223" s="83"/>
      <c r="P223" s="46"/>
    </row>
    <row r="224" spans="2:16" ht="12.75" customHeight="1">
      <c r="B224" s="55">
        <v>32</v>
      </c>
      <c r="C224" s="69" t="s">
        <v>27</v>
      </c>
      <c r="D224" s="69"/>
      <c r="E224" s="69"/>
      <c r="F224" s="55"/>
      <c r="G224" s="70"/>
      <c r="H224" s="59"/>
      <c r="I224" s="60"/>
      <c r="J224" s="61">
        <f>SUM(I225)</f>
        <v>0</v>
      </c>
      <c r="K224" s="60"/>
      <c r="L224" s="84"/>
      <c r="M224" s="61"/>
      <c r="N224" s="60"/>
      <c r="O224" s="61"/>
      <c r="P224" s="46"/>
    </row>
    <row r="225" spans="2:16" ht="12.75" customHeight="1">
      <c r="B225" s="65" t="s">
        <v>30</v>
      </c>
      <c r="C225" s="65" t="s">
        <v>31</v>
      </c>
      <c r="D225" s="65"/>
      <c r="E225" s="65"/>
      <c r="F225" s="65"/>
      <c r="G225" s="65"/>
      <c r="H225" s="66">
        <v>1000</v>
      </c>
      <c r="I225" s="66"/>
      <c r="J225" s="66"/>
      <c r="K225" s="66"/>
      <c r="L225" s="66"/>
      <c r="M225" s="66"/>
      <c r="N225" s="66"/>
      <c r="O225" s="66"/>
      <c r="P225" s="46"/>
    </row>
    <row r="226" spans="2:16" ht="33.75" customHeight="1">
      <c r="B226" s="55">
        <v>42</v>
      </c>
      <c r="C226" s="69" t="s">
        <v>41</v>
      </c>
      <c r="D226" s="69"/>
      <c r="E226" s="69"/>
      <c r="F226" s="55"/>
      <c r="G226" s="70"/>
      <c r="H226" s="59"/>
      <c r="I226" s="60"/>
      <c r="J226" s="61">
        <f>SUM(I227)</f>
        <v>0</v>
      </c>
      <c r="K226" s="60"/>
      <c r="L226" s="84"/>
      <c r="M226" s="61"/>
      <c r="N226" s="60"/>
      <c r="O226" s="61"/>
      <c r="P226" s="46"/>
    </row>
    <row r="227" spans="2:16" ht="12.75" customHeight="1">
      <c r="B227" s="65" t="s">
        <v>64</v>
      </c>
      <c r="C227" s="65" t="s">
        <v>65</v>
      </c>
      <c r="D227" s="65"/>
      <c r="E227" s="65"/>
      <c r="F227" s="65"/>
      <c r="G227" s="65"/>
      <c r="H227" s="66">
        <v>1000</v>
      </c>
      <c r="I227" s="66"/>
      <c r="J227" s="66"/>
      <c r="K227" s="66"/>
      <c r="L227" s="66"/>
      <c r="M227" s="66"/>
      <c r="N227" s="66"/>
      <c r="O227" s="66"/>
      <c r="P227" s="46"/>
    </row>
    <row r="228" spans="2:16" ht="12.75">
      <c r="B228" s="55">
        <v>92</v>
      </c>
      <c r="C228" s="56" t="s">
        <v>66</v>
      </c>
      <c r="D228" s="86"/>
      <c r="E228" s="87"/>
      <c r="F228" s="55"/>
      <c r="G228" s="70"/>
      <c r="H228" s="59"/>
      <c r="I228" s="60"/>
      <c r="J228" s="61">
        <f>SUM(I229)</f>
        <v>0</v>
      </c>
      <c r="K228" s="60"/>
      <c r="L228" s="84"/>
      <c r="M228" s="61"/>
      <c r="N228" s="60"/>
      <c r="O228" s="61"/>
      <c r="P228" s="46"/>
    </row>
    <row r="229" spans="2:16" ht="12.75" customHeight="1">
      <c r="B229" s="78">
        <v>922</v>
      </c>
      <c r="C229" s="78" t="s">
        <v>67</v>
      </c>
      <c r="D229" s="78"/>
      <c r="E229" s="78"/>
      <c r="F229" s="65"/>
      <c r="G229" s="46"/>
      <c r="H229" s="66"/>
      <c r="I229" s="94"/>
      <c r="J229" s="94"/>
      <c r="K229" s="94"/>
      <c r="L229" s="94"/>
      <c r="M229" s="94"/>
      <c r="N229" s="94"/>
      <c r="O229" s="94"/>
      <c r="P229" s="46"/>
    </row>
    <row r="230" spans="2:16" ht="12.75" customHeight="1">
      <c r="B230" s="82" t="s">
        <v>109</v>
      </c>
      <c r="C230" s="82" t="s">
        <v>110</v>
      </c>
      <c r="D230" s="82"/>
      <c r="E230" s="82"/>
      <c r="F230" s="82"/>
      <c r="G230" s="82"/>
      <c r="H230" s="83">
        <v>5000</v>
      </c>
      <c r="I230" s="83">
        <f>SUM(J231+J235)</f>
        <v>0</v>
      </c>
      <c r="J230" s="83"/>
      <c r="K230" s="83"/>
      <c r="L230" s="83"/>
      <c r="M230" s="83"/>
      <c r="N230" s="83"/>
      <c r="O230" s="83"/>
      <c r="P230" s="46"/>
    </row>
    <row r="231" spans="2:16" ht="12.75" customHeight="1">
      <c r="B231" s="55">
        <v>32</v>
      </c>
      <c r="C231" s="69" t="s">
        <v>27</v>
      </c>
      <c r="D231" s="69"/>
      <c r="E231" s="69"/>
      <c r="F231" s="55"/>
      <c r="G231" s="70"/>
      <c r="H231" s="59"/>
      <c r="I231" s="60"/>
      <c r="J231" s="61">
        <f>SUM(I232:J234)</f>
        <v>0</v>
      </c>
      <c r="K231" s="60"/>
      <c r="L231" s="84"/>
      <c r="M231" s="61"/>
      <c r="N231" s="60"/>
      <c r="O231" s="61"/>
      <c r="P231" s="46"/>
    </row>
    <row r="232" spans="2:16" ht="12.75" customHeight="1">
      <c r="B232" s="65" t="s">
        <v>30</v>
      </c>
      <c r="C232" s="65" t="s">
        <v>31</v>
      </c>
      <c r="D232" s="65"/>
      <c r="E232" s="65"/>
      <c r="F232" s="65"/>
      <c r="G232" s="65"/>
      <c r="H232" s="66">
        <v>0</v>
      </c>
      <c r="I232" s="66"/>
      <c r="J232" s="66"/>
      <c r="K232" s="66"/>
      <c r="L232" s="66"/>
      <c r="M232" s="66"/>
      <c r="N232" s="66"/>
      <c r="O232" s="66"/>
      <c r="P232" s="46"/>
    </row>
    <row r="233" spans="2:16" ht="12.75" customHeight="1">
      <c r="B233" s="65" t="s">
        <v>32</v>
      </c>
      <c r="C233" s="65" t="s">
        <v>33</v>
      </c>
      <c r="D233" s="65"/>
      <c r="E233" s="65"/>
      <c r="F233" s="65"/>
      <c r="G233" s="65"/>
      <c r="H233" s="66">
        <v>5000</v>
      </c>
      <c r="I233" s="66"/>
      <c r="J233" s="66"/>
      <c r="K233" s="66"/>
      <c r="L233" s="66"/>
      <c r="M233" s="66"/>
      <c r="N233" s="66"/>
      <c r="O233" s="66"/>
      <c r="P233" s="46"/>
    </row>
    <row r="234" spans="2:16" ht="12.75" customHeight="1">
      <c r="B234" s="65" t="s">
        <v>34</v>
      </c>
      <c r="C234" s="65" t="s">
        <v>35</v>
      </c>
      <c r="D234" s="65"/>
      <c r="E234" s="65"/>
      <c r="F234" s="65"/>
      <c r="G234" s="65"/>
      <c r="H234" s="66">
        <v>0</v>
      </c>
      <c r="I234" s="66"/>
      <c r="J234" s="66"/>
      <c r="K234" s="66"/>
      <c r="L234" s="66"/>
      <c r="M234" s="66"/>
      <c r="N234" s="66"/>
      <c r="O234" s="66"/>
      <c r="P234" s="46"/>
    </row>
    <row r="235" spans="2:16" ht="12.75">
      <c r="B235" s="55">
        <v>92</v>
      </c>
      <c r="C235" s="56" t="s">
        <v>66</v>
      </c>
      <c r="D235" s="86"/>
      <c r="E235" s="87"/>
      <c r="F235" s="55"/>
      <c r="G235" s="70"/>
      <c r="H235" s="59"/>
      <c r="I235" s="60"/>
      <c r="J235" s="61">
        <f>SUM(I236)</f>
        <v>0</v>
      </c>
      <c r="K235" s="60"/>
      <c r="L235" s="84"/>
      <c r="M235" s="61"/>
      <c r="N235" s="60"/>
      <c r="O235" s="61"/>
      <c r="P235" s="46"/>
    </row>
    <row r="236" spans="2:16" ht="12.75" customHeight="1">
      <c r="B236" s="78">
        <v>922</v>
      </c>
      <c r="C236" s="78" t="s">
        <v>67</v>
      </c>
      <c r="D236" s="78"/>
      <c r="E236" s="78"/>
      <c r="F236" s="65"/>
      <c r="G236" s="46"/>
      <c r="H236" s="66"/>
      <c r="I236" s="94"/>
      <c r="J236" s="94"/>
      <c r="K236" s="94"/>
      <c r="L236" s="94"/>
      <c r="M236" s="94"/>
      <c r="N236" s="94"/>
      <c r="O236" s="94"/>
      <c r="P236" s="46"/>
    </row>
    <row r="237" spans="2:16" ht="30" customHeight="1">
      <c r="B237" s="50" t="s">
        <v>111</v>
      </c>
      <c r="C237" s="50" t="s">
        <v>112</v>
      </c>
      <c r="D237" s="50"/>
      <c r="E237" s="50"/>
      <c r="F237" s="50"/>
      <c r="G237" s="50"/>
      <c r="H237" s="51">
        <v>320000</v>
      </c>
      <c r="I237" s="51">
        <f>SUM(I238)</f>
        <v>5000</v>
      </c>
      <c r="J237" s="51"/>
      <c r="K237" s="51">
        <v>5000</v>
      </c>
      <c r="L237" s="51"/>
      <c r="M237" s="51"/>
      <c r="N237" s="51">
        <v>5000</v>
      </c>
      <c r="O237" s="51"/>
      <c r="P237" s="46"/>
    </row>
    <row r="238" spans="2:19" s="68" customFormat="1" ht="18" customHeight="1">
      <c r="B238" s="102" t="s">
        <v>53</v>
      </c>
      <c r="C238" s="103" t="s">
        <v>113</v>
      </c>
      <c r="D238" s="103"/>
      <c r="E238" s="103"/>
      <c r="F238" s="102"/>
      <c r="G238" s="102"/>
      <c r="H238" s="104">
        <v>312432</v>
      </c>
      <c r="I238" s="104">
        <f>SUM(J239)</f>
        <v>5000</v>
      </c>
      <c r="J238" s="104"/>
      <c r="K238" s="104"/>
      <c r="L238" s="104"/>
      <c r="M238" s="104"/>
      <c r="N238" s="104"/>
      <c r="O238" s="104"/>
      <c r="P238" s="71"/>
      <c r="S238" s="72"/>
    </row>
    <row r="239" spans="2:19" s="68" customFormat="1" ht="18" customHeight="1">
      <c r="B239" s="55">
        <v>32</v>
      </c>
      <c r="C239" s="69" t="s">
        <v>27</v>
      </c>
      <c r="D239" s="69"/>
      <c r="E239" s="69"/>
      <c r="F239" s="55"/>
      <c r="G239" s="55"/>
      <c r="H239" s="59"/>
      <c r="I239" s="60"/>
      <c r="J239" s="61">
        <f>SUM(I240)</f>
        <v>5000</v>
      </c>
      <c r="K239" s="60"/>
      <c r="L239" s="84">
        <v>5000</v>
      </c>
      <c r="M239" s="61"/>
      <c r="N239" s="60"/>
      <c r="O239" s="61">
        <v>5000</v>
      </c>
      <c r="P239" s="71"/>
      <c r="S239" s="72"/>
    </row>
    <row r="240" spans="2:16" ht="12.75" customHeight="1">
      <c r="B240" s="65" t="s">
        <v>30</v>
      </c>
      <c r="C240" s="65" t="s">
        <v>31</v>
      </c>
      <c r="D240" s="65"/>
      <c r="E240" s="65"/>
      <c r="F240" s="65"/>
      <c r="G240" s="65"/>
      <c r="H240" s="66">
        <v>312432</v>
      </c>
      <c r="I240" s="66">
        <v>5000</v>
      </c>
      <c r="J240" s="66"/>
      <c r="K240" s="66"/>
      <c r="L240" s="66"/>
      <c r="M240" s="66"/>
      <c r="N240" s="66"/>
      <c r="O240" s="66"/>
      <c r="P240" s="46"/>
    </row>
    <row r="241" spans="2:16" ht="27.75" customHeight="1">
      <c r="B241" s="50" t="s">
        <v>114</v>
      </c>
      <c r="C241" s="50" t="s">
        <v>115</v>
      </c>
      <c r="D241" s="50"/>
      <c r="E241" s="50"/>
      <c r="F241" s="50"/>
      <c r="G241" s="50"/>
      <c r="H241" s="51">
        <v>300000</v>
      </c>
      <c r="I241" s="51">
        <f>SUM(I242)</f>
        <v>10000</v>
      </c>
      <c r="J241" s="51"/>
      <c r="K241" s="51">
        <v>10000</v>
      </c>
      <c r="L241" s="51"/>
      <c r="M241" s="51"/>
      <c r="N241" s="51">
        <v>10000</v>
      </c>
      <c r="O241" s="51"/>
      <c r="P241" s="46"/>
    </row>
    <row r="242" spans="2:16" ht="12.75" customHeight="1">
      <c r="B242" s="82" t="s">
        <v>53</v>
      </c>
      <c r="C242" s="82" t="s">
        <v>87</v>
      </c>
      <c r="D242" s="82"/>
      <c r="E242" s="82"/>
      <c r="F242" s="82"/>
      <c r="G242" s="82"/>
      <c r="H242" s="83">
        <v>208926</v>
      </c>
      <c r="I242" s="83">
        <f>SUM(J243+J246)</f>
        <v>10000</v>
      </c>
      <c r="J242" s="83"/>
      <c r="K242" s="83"/>
      <c r="L242" s="83"/>
      <c r="M242" s="83"/>
      <c r="N242" s="83"/>
      <c r="O242" s="83"/>
      <c r="P242" s="46"/>
    </row>
    <row r="243" spans="2:16" ht="12.75" customHeight="1">
      <c r="B243" s="55">
        <v>31</v>
      </c>
      <c r="C243" s="69" t="s">
        <v>55</v>
      </c>
      <c r="D243" s="69"/>
      <c r="E243" s="69"/>
      <c r="F243" s="55"/>
      <c r="G243" s="70"/>
      <c r="H243" s="59"/>
      <c r="I243" s="60"/>
      <c r="J243" s="61">
        <f>SUM(I244:J245)</f>
        <v>0</v>
      </c>
      <c r="K243" s="60"/>
      <c r="L243" s="84"/>
      <c r="M243" s="61"/>
      <c r="N243" s="60"/>
      <c r="O243" s="61"/>
      <c r="P243" s="46"/>
    </row>
    <row r="244" spans="2:16" ht="12.75" customHeight="1">
      <c r="B244" s="65" t="s">
        <v>56</v>
      </c>
      <c r="C244" s="65" t="s">
        <v>57</v>
      </c>
      <c r="D244" s="65"/>
      <c r="E244" s="65"/>
      <c r="F244" s="65"/>
      <c r="G244" s="65"/>
      <c r="H244" s="66">
        <v>34538</v>
      </c>
      <c r="I244" s="66"/>
      <c r="J244" s="66"/>
      <c r="K244" s="66"/>
      <c r="L244" s="66"/>
      <c r="M244" s="66"/>
      <c r="N244" s="66"/>
      <c r="O244" s="66"/>
      <c r="P244" s="46"/>
    </row>
    <row r="245" spans="2:16" ht="12.75" customHeight="1">
      <c r="B245" s="65" t="s">
        <v>60</v>
      </c>
      <c r="C245" s="65" t="s">
        <v>61</v>
      </c>
      <c r="D245" s="65"/>
      <c r="E245" s="65"/>
      <c r="F245" s="65"/>
      <c r="G245" s="65"/>
      <c r="H245" s="66">
        <v>11035</v>
      </c>
      <c r="I245" s="66"/>
      <c r="J245" s="66"/>
      <c r="K245" s="66"/>
      <c r="L245" s="66"/>
      <c r="M245" s="66"/>
      <c r="N245" s="66"/>
      <c r="O245" s="66"/>
      <c r="P245" s="46"/>
    </row>
    <row r="246" spans="2:16" ht="12.75" customHeight="1">
      <c r="B246" s="55">
        <v>32</v>
      </c>
      <c r="C246" s="69" t="s">
        <v>27</v>
      </c>
      <c r="D246" s="69"/>
      <c r="E246" s="69"/>
      <c r="F246" s="55"/>
      <c r="G246" s="70"/>
      <c r="H246" s="59"/>
      <c r="I246" s="60"/>
      <c r="J246" s="61">
        <f>SUM(I247)</f>
        <v>10000</v>
      </c>
      <c r="K246" s="60"/>
      <c r="L246" s="84">
        <v>10000</v>
      </c>
      <c r="M246" s="61"/>
      <c r="N246" s="60"/>
      <c r="O246" s="61">
        <v>10000</v>
      </c>
      <c r="P246" s="46"/>
    </row>
    <row r="247" spans="2:16" ht="12.75" customHeight="1">
      <c r="B247" s="65" t="s">
        <v>32</v>
      </c>
      <c r="C247" s="65" t="s">
        <v>33</v>
      </c>
      <c r="D247" s="65"/>
      <c r="E247" s="65"/>
      <c r="F247" s="65"/>
      <c r="G247" s="65"/>
      <c r="H247" s="66">
        <v>163353</v>
      </c>
      <c r="I247" s="66">
        <v>10000</v>
      </c>
      <c r="J247" s="66"/>
      <c r="K247" s="66"/>
      <c r="L247" s="66"/>
      <c r="M247" s="66"/>
      <c r="N247" s="66"/>
      <c r="O247" s="66"/>
      <c r="P247" s="46"/>
    </row>
    <row r="248" spans="2:16" ht="33.75" customHeight="1">
      <c r="B248" s="50" t="s">
        <v>116</v>
      </c>
      <c r="C248" s="50" t="s">
        <v>117</v>
      </c>
      <c r="D248" s="50"/>
      <c r="E248" s="50"/>
      <c r="F248" s="50"/>
      <c r="G248" s="50"/>
      <c r="H248" s="51">
        <v>639406</v>
      </c>
      <c r="I248" s="51">
        <f>SUM(I249+I261)</f>
        <v>300000</v>
      </c>
      <c r="J248" s="51"/>
      <c r="K248" s="51">
        <v>300000</v>
      </c>
      <c r="L248" s="51"/>
      <c r="M248" s="51"/>
      <c r="N248" s="51">
        <v>300000</v>
      </c>
      <c r="O248" s="51"/>
      <c r="P248" s="46"/>
    </row>
    <row r="249" spans="2:16" ht="23.25" customHeight="1">
      <c r="B249" s="82" t="s">
        <v>118</v>
      </c>
      <c r="C249" s="82" t="s">
        <v>119</v>
      </c>
      <c r="D249" s="82"/>
      <c r="E249" s="82"/>
      <c r="F249" s="82"/>
      <c r="G249" s="82"/>
      <c r="H249" s="83">
        <v>181006</v>
      </c>
      <c r="I249" s="83">
        <f>SUM(J250+J255+J257+J259)</f>
        <v>0</v>
      </c>
      <c r="J249" s="83"/>
      <c r="K249" s="83"/>
      <c r="L249" s="83"/>
      <c r="M249" s="83"/>
      <c r="N249" s="83"/>
      <c r="O249" s="83"/>
      <c r="P249" s="46"/>
    </row>
    <row r="250" spans="2:16" ht="23.25" customHeight="1">
      <c r="B250" s="55">
        <v>32</v>
      </c>
      <c r="C250" s="69" t="s">
        <v>27</v>
      </c>
      <c r="D250" s="69"/>
      <c r="E250" s="69"/>
      <c r="F250" s="55"/>
      <c r="G250" s="70"/>
      <c r="H250" s="59"/>
      <c r="I250" s="60"/>
      <c r="J250" s="61">
        <f>SUM(I251:J254)</f>
        <v>0</v>
      </c>
      <c r="K250" s="60"/>
      <c r="L250" s="84"/>
      <c r="M250" s="61"/>
      <c r="N250" s="60"/>
      <c r="O250" s="61"/>
      <c r="P250" s="46"/>
    </row>
    <row r="251" spans="2:16" ht="12.75" customHeight="1">
      <c r="B251" s="65" t="s">
        <v>28</v>
      </c>
      <c r="C251" s="65" t="s">
        <v>29</v>
      </c>
      <c r="D251" s="65"/>
      <c r="E251" s="65"/>
      <c r="F251" s="65"/>
      <c r="G251" s="65"/>
      <c r="H251" s="66">
        <v>161000</v>
      </c>
      <c r="I251" s="66"/>
      <c r="J251" s="66"/>
      <c r="K251" s="66"/>
      <c r="L251" s="66"/>
      <c r="M251" s="66"/>
      <c r="N251" s="66"/>
      <c r="O251" s="66"/>
      <c r="P251" s="46"/>
    </row>
    <row r="252" spans="2:16" ht="12.75" customHeight="1">
      <c r="B252" s="65" t="s">
        <v>30</v>
      </c>
      <c r="C252" s="65" t="s">
        <v>31</v>
      </c>
      <c r="D252" s="65"/>
      <c r="E252" s="65"/>
      <c r="F252" s="65"/>
      <c r="G252" s="65"/>
      <c r="H252" s="66">
        <v>4000</v>
      </c>
      <c r="I252" s="66"/>
      <c r="J252" s="66"/>
      <c r="K252" s="66"/>
      <c r="L252" s="66"/>
      <c r="M252" s="66"/>
      <c r="N252" s="66"/>
      <c r="O252" s="66"/>
      <c r="P252" s="46"/>
    </row>
    <row r="253" spans="2:16" ht="12.75" customHeight="1">
      <c r="B253" s="65" t="s">
        <v>32</v>
      </c>
      <c r="C253" s="65" t="s">
        <v>33</v>
      </c>
      <c r="D253" s="65"/>
      <c r="E253" s="65"/>
      <c r="F253" s="65"/>
      <c r="G253" s="65"/>
      <c r="H253" s="66">
        <v>4000</v>
      </c>
      <c r="I253" s="66"/>
      <c r="J253" s="66"/>
      <c r="K253" s="66"/>
      <c r="L253" s="66"/>
      <c r="M253" s="66"/>
      <c r="N253" s="66"/>
      <c r="O253" s="66"/>
      <c r="P253" s="46"/>
    </row>
    <row r="254" spans="2:16" ht="12.75" customHeight="1">
      <c r="B254" s="65" t="s">
        <v>34</v>
      </c>
      <c r="C254" s="65" t="s">
        <v>35</v>
      </c>
      <c r="D254" s="65"/>
      <c r="E254" s="65"/>
      <c r="F254" s="65"/>
      <c r="G254" s="65"/>
      <c r="H254" s="66">
        <v>9000</v>
      </c>
      <c r="I254" s="66"/>
      <c r="J254" s="66"/>
      <c r="K254" s="66"/>
      <c r="L254" s="66"/>
      <c r="M254" s="66"/>
      <c r="N254" s="66"/>
      <c r="O254" s="66"/>
      <c r="P254" s="46"/>
    </row>
    <row r="255" spans="2:16" ht="12.75" customHeight="1">
      <c r="B255" s="55">
        <v>34</v>
      </c>
      <c r="C255" s="69" t="s">
        <v>36</v>
      </c>
      <c r="D255" s="69"/>
      <c r="E255" s="69"/>
      <c r="F255" s="55"/>
      <c r="G255" s="70"/>
      <c r="H255" s="59"/>
      <c r="I255" s="60"/>
      <c r="J255" s="61">
        <f>SUM(I256)</f>
        <v>0</v>
      </c>
      <c r="K255" s="60"/>
      <c r="L255" s="84"/>
      <c r="M255" s="61"/>
      <c r="N255" s="60"/>
      <c r="O255" s="61"/>
      <c r="P255" s="46"/>
    </row>
    <row r="256" spans="2:16" ht="12.75" customHeight="1">
      <c r="B256" s="65" t="s">
        <v>37</v>
      </c>
      <c r="C256" s="65" t="s">
        <v>38</v>
      </c>
      <c r="D256" s="65"/>
      <c r="E256" s="65"/>
      <c r="F256" s="65"/>
      <c r="G256" s="65"/>
      <c r="H256" s="66">
        <v>3006</v>
      </c>
      <c r="I256" s="66"/>
      <c r="J256" s="66"/>
      <c r="K256" s="66"/>
      <c r="L256" s="66"/>
      <c r="M256" s="66"/>
      <c r="N256" s="66"/>
      <c r="O256" s="66"/>
      <c r="P256" s="46"/>
    </row>
    <row r="257" spans="2:16" ht="12.75" customHeight="1">
      <c r="B257" s="55">
        <v>42</v>
      </c>
      <c r="C257" s="69" t="s">
        <v>41</v>
      </c>
      <c r="D257" s="69"/>
      <c r="E257" s="69"/>
      <c r="F257" s="55"/>
      <c r="G257" s="70"/>
      <c r="H257" s="59"/>
      <c r="I257" s="60"/>
      <c r="J257" s="61">
        <f>SUM(I258)</f>
        <v>0</v>
      </c>
      <c r="K257" s="60"/>
      <c r="L257" s="84"/>
      <c r="M257" s="61"/>
      <c r="N257" s="60"/>
      <c r="O257" s="61"/>
      <c r="P257" s="46"/>
    </row>
    <row r="258" spans="2:16" ht="12.75" customHeight="1">
      <c r="B258" s="65" t="s">
        <v>42</v>
      </c>
      <c r="C258" s="65" t="s">
        <v>43</v>
      </c>
      <c r="D258" s="65"/>
      <c r="E258" s="65"/>
      <c r="F258" s="65"/>
      <c r="G258" s="65"/>
      <c r="H258" s="66">
        <v>0</v>
      </c>
      <c r="I258" s="66"/>
      <c r="J258" s="66"/>
      <c r="K258" s="66"/>
      <c r="L258" s="66"/>
      <c r="M258" s="66"/>
      <c r="N258" s="66"/>
      <c r="O258" s="66"/>
      <c r="P258" s="46"/>
    </row>
    <row r="259" spans="2:16" ht="12.75">
      <c r="B259" s="55">
        <v>92</v>
      </c>
      <c r="C259" s="56" t="s">
        <v>66</v>
      </c>
      <c r="D259" s="86"/>
      <c r="E259" s="87"/>
      <c r="F259" s="55"/>
      <c r="G259" s="70"/>
      <c r="H259" s="59"/>
      <c r="I259" s="60"/>
      <c r="J259" s="61">
        <f>SUM(I260)</f>
        <v>0</v>
      </c>
      <c r="K259" s="60"/>
      <c r="L259" s="84"/>
      <c r="M259" s="61"/>
      <c r="N259" s="60"/>
      <c r="O259" s="61"/>
      <c r="P259" s="46"/>
    </row>
    <row r="260" spans="2:16" ht="12.75" customHeight="1">
      <c r="B260" s="69">
        <v>922</v>
      </c>
      <c r="C260" s="69" t="s">
        <v>67</v>
      </c>
      <c r="D260" s="69"/>
      <c r="E260" s="69"/>
      <c r="F260" s="55"/>
      <c r="G260" s="70"/>
      <c r="H260" s="59"/>
      <c r="I260" s="96"/>
      <c r="J260" s="96"/>
      <c r="K260" s="96"/>
      <c r="L260" s="96"/>
      <c r="M260" s="96"/>
      <c r="N260" s="96"/>
      <c r="O260" s="96"/>
      <c r="P260" s="46"/>
    </row>
    <row r="261" spans="2:16" ht="23.25" customHeight="1">
      <c r="B261" s="82" t="s">
        <v>120</v>
      </c>
      <c r="C261" s="82" t="s">
        <v>121</v>
      </c>
      <c r="D261" s="82"/>
      <c r="E261" s="82"/>
      <c r="F261" s="82"/>
      <c r="G261" s="82"/>
      <c r="H261" s="83">
        <v>458400</v>
      </c>
      <c r="I261" s="83">
        <f>SUM(I263:J268)</f>
        <v>300000</v>
      </c>
      <c r="J261" s="83"/>
      <c r="K261" s="83"/>
      <c r="L261" s="83"/>
      <c r="M261" s="83"/>
      <c r="N261" s="83"/>
      <c r="O261" s="83"/>
      <c r="P261" s="46"/>
    </row>
    <row r="262" spans="2:16" ht="23.25" customHeight="1">
      <c r="B262" s="55">
        <v>32</v>
      </c>
      <c r="C262" s="69" t="s">
        <v>27</v>
      </c>
      <c r="D262" s="69"/>
      <c r="E262" s="69"/>
      <c r="F262" s="55"/>
      <c r="G262" s="70"/>
      <c r="H262" s="59"/>
      <c r="I262" s="60"/>
      <c r="J262" s="61">
        <f>SUM(I263:J266)</f>
        <v>300000</v>
      </c>
      <c r="K262" s="60"/>
      <c r="L262" s="84">
        <v>300000</v>
      </c>
      <c r="M262" s="61"/>
      <c r="N262" s="60"/>
      <c r="O262" s="61">
        <v>300000</v>
      </c>
      <c r="P262" s="46"/>
    </row>
    <row r="263" spans="2:16" ht="12.75" customHeight="1">
      <c r="B263" s="65" t="s">
        <v>28</v>
      </c>
      <c r="C263" s="65" t="s">
        <v>29</v>
      </c>
      <c r="D263" s="65"/>
      <c r="E263" s="65"/>
      <c r="F263" s="65"/>
      <c r="G263" s="65"/>
      <c r="H263" s="66">
        <v>200000</v>
      </c>
      <c r="I263" s="66">
        <v>200000</v>
      </c>
      <c r="J263" s="66"/>
      <c r="K263" s="66"/>
      <c r="L263" s="66"/>
      <c r="M263" s="66"/>
      <c r="N263" s="66"/>
      <c r="O263" s="66"/>
      <c r="P263" s="46"/>
    </row>
    <row r="264" spans="2:16" ht="12.75" customHeight="1">
      <c r="B264" s="65" t="s">
        <v>30</v>
      </c>
      <c r="C264" s="65" t="s">
        <v>31</v>
      </c>
      <c r="D264" s="65"/>
      <c r="E264" s="65"/>
      <c r="F264" s="65"/>
      <c r="G264" s="65"/>
      <c r="H264" s="66">
        <v>132000</v>
      </c>
      <c r="I264" s="66">
        <v>100000</v>
      </c>
      <c r="J264" s="66"/>
      <c r="K264" s="66"/>
      <c r="L264" s="66"/>
      <c r="M264" s="66"/>
      <c r="N264" s="66"/>
      <c r="O264" s="66"/>
      <c r="P264" s="46"/>
    </row>
    <row r="265" spans="2:16" ht="12.75" customHeight="1">
      <c r="B265" s="65" t="s">
        <v>32</v>
      </c>
      <c r="C265" s="65" t="s">
        <v>33</v>
      </c>
      <c r="D265" s="65"/>
      <c r="E265" s="65"/>
      <c r="F265" s="65"/>
      <c r="G265" s="65"/>
      <c r="H265" s="66">
        <v>121400</v>
      </c>
      <c r="I265" s="66"/>
      <c r="J265" s="66"/>
      <c r="K265" s="66"/>
      <c r="L265" s="66"/>
      <c r="M265" s="66"/>
      <c r="N265" s="66"/>
      <c r="O265" s="66"/>
      <c r="P265" s="46"/>
    </row>
    <row r="266" spans="2:16" ht="12.75" customHeight="1">
      <c r="B266" s="65" t="s">
        <v>34</v>
      </c>
      <c r="C266" s="65" t="s">
        <v>35</v>
      </c>
      <c r="D266" s="65"/>
      <c r="E266" s="65"/>
      <c r="F266" s="65"/>
      <c r="G266" s="65"/>
      <c r="H266" s="66">
        <v>5000</v>
      </c>
      <c r="I266" s="66"/>
      <c r="J266" s="66"/>
      <c r="K266" s="66"/>
      <c r="L266" s="66"/>
      <c r="M266" s="66"/>
      <c r="N266" s="66"/>
      <c r="O266" s="66"/>
      <c r="P266" s="46"/>
    </row>
    <row r="267" spans="2:16" ht="12.75">
      <c r="B267" s="55">
        <v>92</v>
      </c>
      <c r="C267" s="56" t="s">
        <v>66</v>
      </c>
      <c r="D267" s="86"/>
      <c r="E267" s="87"/>
      <c r="F267" s="55"/>
      <c r="G267" s="70"/>
      <c r="H267" s="59"/>
      <c r="I267" s="60"/>
      <c r="J267" s="61">
        <f>SUM(I268)</f>
        <v>0</v>
      </c>
      <c r="K267" s="60"/>
      <c r="L267" s="84"/>
      <c r="M267" s="61"/>
      <c r="N267" s="60"/>
      <c r="O267" s="61"/>
      <c r="P267" s="46"/>
    </row>
    <row r="268" spans="2:16" ht="12.75" customHeight="1">
      <c r="B268" s="78">
        <v>922</v>
      </c>
      <c r="C268" s="78" t="s">
        <v>67</v>
      </c>
      <c r="D268" s="78"/>
      <c r="E268" s="78"/>
      <c r="F268" s="65"/>
      <c r="G268" s="46"/>
      <c r="H268" s="66"/>
      <c r="I268" s="94"/>
      <c r="J268" s="94"/>
      <c r="K268" s="94"/>
      <c r="L268" s="94"/>
      <c r="M268" s="94"/>
      <c r="N268" s="94"/>
      <c r="O268" s="94"/>
      <c r="P268" s="46"/>
    </row>
    <row r="269" spans="2:16" ht="27.75" customHeight="1">
      <c r="B269" s="50" t="s">
        <v>122</v>
      </c>
      <c r="C269" s="50" t="s">
        <v>123</v>
      </c>
      <c r="D269" s="50"/>
      <c r="E269" s="50"/>
      <c r="F269" s="50"/>
      <c r="G269" s="50"/>
      <c r="H269" s="51">
        <v>5709554</v>
      </c>
      <c r="I269" s="51">
        <f>SUM(I270)</f>
        <v>479400</v>
      </c>
      <c r="J269" s="51"/>
      <c r="K269" s="51">
        <v>479400</v>
      </c>
      <c r="L269" s="51"/>
      <c r="M269" s="51"/>
      <c r="N269" s="51">
        <v>479400</v>
      </c>
      <c r="O269" s="51"/>
      <c r="P269" s="46"/>
    </row>
    <row r="270" spans="2:16" ht="18" customHeight="1">
      <c r="B270" s="105" t="s">
        <v>53</v>
      </c>
      <c r="C270" s="105" t="s">
        <v>124</v>
      </c>
      <c r="D270" s="105"/>
      <c r="E270" s="105"/>
      <c r="F270" s="106"/>
      <c r="G270" s="106"/>
      <c r="H270" s="107">
        <v>5709554</v>
      </c>
      <c r="I270" s="53">
        <f>SUM(J271+J275+J277)</f>
        <v>479400</v>
      </c>
      <c r="J270" s="53"/>
      <c r="K270" s="53"/>
      <c r="L270" s="53"/>
      <c r="M270" s="53"/>
      <c r="N270" s="53"/>
      <c r="O270" s="53"/>
      <c r="P270" s="108"/>
    </row>
    <row r="271" spans="2:16" ht="18" customHeight="1">
      <c r="B271" s="109">
        <v>31</v>
      </c>
      <c r="C271" s="69" t="s">
        <v>55</v>
      </c>
      <c r="D271" s="69"/>
      <c r="E271" s="69"/>
      <c r="F271" s="110"/>
      <c r="G271" s="111"/>
      <c r="H271" s="112"/>
      <c r="I271" s="60"/>
      <c r="J271" s="61">
        <f>SUM(I272:J274)</f>
        <v>449400</v>
      </c>
      <c r="K271" s="60"/>
      <c r="L271" s="84">
        <v>449400</v>
      </c>
      <c r="M271" s="61"/>
      <c r="N271" s="60"/>
      <c r="O271" s="61">
        <v>449400</v>
      </c>
      <c r="P271" s="108"/>
    </row>
    <row r="272" spans="2:16" ht="12.75" customHeight="1">
      <c r="B272" s="65" t="s">
        <v>56</v>
      </c>
      <c r="C272" s="65" t="s">
        <v>57</v>
      </c>
      <c r="D272" s="65"/>
      <c r="E272" s="65"/>
      <c r="F272" s="65"/>
      <c r="G272" s="65"/>
      <c r="H272" s="66">
        <v>4246536</v>
      </c>
      <c r="I272" s="66">
        <v>360000</v>
      </c>
      <c r="J272" s="66"/>
      <c r="K272" s="66"/>
      <c r="L272" s="66"/>
      <c r="M272" s="66"/>
      <c r="N272" s="66"/>
      <c r="O272" s="66"/>
      <c r="P272" s="46"/>
    </row>
    <row r="273" spans="2:16" ht="12.75" customHeight="1">
      <c r="B273" s="65" t="s">
        <v>58</v>
      </c>
      <c r="C273" s="65" t="s">
        <v>59</v>
      </c>
      <c r="D273" s="65"/>
      <c r="E273" s="65"/>
      <c r="F273" s="65"/>
      <c r="G273" s="65"/>
      <c r="H273" s="66">
        <v>325500</v>
      </c>
      <c r="I273" s="66">
        <v>30000</v>
      </c>
      <c r="J273" s="66"/>
      <c r="K273" s="66"/>
      <c r="L273" s="66"/>
      <c r="M273" s="66"/>
      <c r="N273" s="66"/>
      <c r="O273" s="66"/>
      <c r="P273" s="46"/>
    </row>
    <row r="274" spans="2:16" ht="12.75" customHeight="1">
      <c r="B274" s="65" t="s">
        <v>60</v>
      </c>
      <c r="C274" s="65" t="s">
        <v>61</v>
      </c>
      <c r="D274" s="65"/>
      <c r="E274" s="65"/>
      <c r="F274" s="65"/>
      <c r="G274" s="65"/>
      <c r="H274" s="66">
        <v>750833</v>
      </c>
      <c r="I274" s="66">
        <v>59400</v>
      </c>
      <c r="J274" s="66"/>
      <c r="K274" s="66"/>
      <c r="L274" s="66"/>
      <c r="M274" s="66"/>
      <c r="N274" s="66"/>
      <c r="O274" s="66"/>
      <c r="P274" s="46"/>
    </row>
    <row r="275" spans="2:16" ht="12.75" customHeight="1">
      <c r="B275" s="55">
        <v>32</v>
      </c>
      <c r="C275" s="69" t="s">
        <v>27</v>
      </c>
      <c r="D275" s="69"/>
      <c r="E275" s="69"/>
      <c r="F275" s="55"/>
      <c r="G275" s="70"/>
      <c r="H275" s="59"/>
      <c r="I275" s="60"/>
      <c r="J275" s="61">
        <f>SUM(I276)</f>
        <v>30000</v>
      </c>
      <c r="K275" s="60"/>
      <c r="L275" s="84">
        <v>30000</v>
      </c>
      <c r="M275" s="61"/>
      <c r="N275" s="60"/>
      <c r="O275" s="61">
        <v>30000</v>
      </c>
      <c r="P275" s="46"/>
    </row>
    <row r="276" spans="2:16" ht="12.75" customHeight="1">
      <c r="B276" s="65" t="s">
        <v>28</v>
      </c>
      <c r="C276" s="65" t="s">
        <v>29</v>
      </c>
      <c r="D276" s="65"/>
      <c r="E276" s="65"/>
      <c r="F276" s="65"/>
      <c r="G276" s="65"/>
      <c r="H276" s="66">
        <v>386685</v>
      </c>
      <c r="I276" s="66">
        <v>30000</v>
      </c>
      <c r="J276" s="66"/>
      <c r="K276" s="66"/>
      <c r="L276" s="66"/>
      <c r="M276" s="66"/>
      <c r="N276" s="66"/>
      <c r="O276" s="66"/>
      <c r="P276" s="46"/>
    </row>
    <row r="277" spans="2:16" ht="12.75" customHeight="1">
      <c r="B277" s="55">
        <v>34</v>
      </c>
      <c r="C277" s="69" t="s">
        <v>66</v>
      </c>
      <c r="D277" s="69"/>
      <c r="E277" s="69"/>
      <c r="F277" s="55"/>
      <c r="G277" s="70"/>
      <c r="H277" s="59"/>
      <c r="I277" s="60"/>
      <c r="J277" s="61">
        <f>SUM(I278)</f>
        <v>0</v>
      </c>
      <c r="K277" s="60"/>
      <c r="L277" s="84"/>
      <c r="M277" s="61"/>
      <c r="N277" s="60"/>
      <c r="O277" s="61"/>
      <c r="P277" s="46"/>
    </row>
    <row r="278" spans="2:16" ht="12.75" customHeight="1">
      <c r="B278" s="65" t="s">
        <v>37</v>
      </c>
      <c r="C278" s="65" t="s">
        <v>38</v>
      </c>
      <c r="D278" s="65"/>
      <c r="E278" s="65"/>
      <c r="F278" s="65"/>
      <c r="G278" s="65"/>
      <c r="H278" s="66">
        <v>0</v>
      </c>
      <c r="I278" s="66"/>
      <c r="J278" s="66"/>
      <c r="K278" s="66"/>
      <c r="L278" s="66"/>
      <c r="M278" s="66"/>
      <c r="N278" s="66"/>
      <c r="O278" s="66"/>
      <c r="P278" s="46"/>
    </row>
    <row r="279" spans="2:19" s="39" customFormat="1" ht="23.25" customHeight="1">
      <c r="B279" s="47" t="s">
        <v>125</v>
      </c>
      <c r="C279" s="47" t="s">
        <v>126</v>
      </c>
      <c r="D279" s="47"/>
      <c r="E279" s="47"/>
      <c r="F279" s="47"/>
      <c r="G279" s="47"/>
      <c r="H279" s="48">
        <v>40725800</v>
      </c>
      <c r="I279" s="48">
        <f>SUM(I280)</f>
        <v>9900</v>
      </c>
      <c r="J279" s="48"/>
      <c r="K279" s="48"/>
      <c r="L279" s="48"/>
      <c r="M279" s="48"/>
      <c r="N279" s="48"/>
      <c r="O279" s="48"/>
      <c r="P279" s="49"/>
      <c r="S279" s="43"/>
    </row>
    <row r="280" spans="2:16" ht="24.75" customHeight="1">
      <c r="B280" s="50" t="s">
        <v>127</v>
      </c>
      <c r="C280" s="50" t="s">
        <v>128</v>
      </c>
      <c r="D280" s="50"/>
      <c r="E280" s="50"/>
      <c r="F280" s="50"/>
      <c r="G280" s="50"/>
      <c r="H280" s="51">
        <v>239600</v>
      </c>
      <c r="I280" s="51">
        <f>SUM(I281+I284+I289+I294)</f>
        <v>9900</v>
      </c>
      <c r="J280" s="51"/>
      <c r="K280" s="51">
        <v>9900</v>
      </c>
      <c r="L280" s="51"/>
      <c r="M280" s="51"/>
      <c r="N280" s="51">
        <v>9900</v>
      </c>
      <c r="O280" s="51"/>
      <c r="P280" s="46"/>
    </row>
    <row r="281" spans="2:16" ht="12.75" customHeight="1">
      <c r="B281" s="82" t="s">
        <v>53</v>
      </c>
      <c r="C281" s="82" t="s">
        <v>129</v>
      </c>
      <c r="D281" s="82"/>
      <c r="E281" s="82"/>
      <c r="F281" s="82"/>
      <c r="G281" s="82"/>
      <c r="H281" s="83">
        <v>207600</v>
      </c>
      <c r="I281" s="83">
        <f>SUM(J282)</f>
        <v>6900</v>
      </c>
      <c r="J281" s="83"/>
      <c r="K281" s="83"/>
      <c r="L281" s="83"/>
      <c r="M281" s="83"/>
      <c r="N281" s="83"/>
      <c r="O281" s="83"/>
      <c r="P281" s="46"/>
    </row>
    <row r="282" spans="2:16" ht="20.25" customHeight="1">
      <c r="B282" s="55">
        <v>42</v>
      </c>
      <c r="C282" s="69" t="s">
        <v>41</v>
      </c>
      <c r="D282" s="69"/>
      <c r="E282" s="69"/>
      <c r="F282" s="55"/>
      <c r="G282" s="70"/>
      <c r="H282" s="59"/>
      <c r="I282" s="60"/>
      <c r="J282" s="61">
        <f>SUM(I283)</f>
        <v>6900</v>
      </c>
      <c r="K282" s="60"/>
      <c r="L282" s="84">
        <v>6900</v>
      </c>
      <c r="M282" s="61"/>
      <c r="N282" s="60"/>
      <c r="O282" s="61">
        <v>6900</v>
      </c>
      <c r="P282" s="46"/>
    </row>
    <row r="283" spans="2:16" ht="22.5" customHeight="1">
      <c r="B283" s="65" t="s">
        <v>64</v>
      </c>
      <c r="C283" s="65" t="s">
        <v>65</v>
      </c>
      <c r="D283" s="65"/>
      <c r="E283" s="65"/>
      <c r="F283" s="65"/>
      <c r="G283" s="65"/>
      <c r="H283" s="66">
        <v>207600</v>
      </c>
      <c r="I283" s="66">
        <v>6900</v>
      </c>
      <c r="J283" s="66"/>
      <c r="K283" s="66"/>
      <c r="L283" s="66"/>
      <c r="M283" s="66"/>
      <c r="N283" s="66"/>
      <c r="O283" s="66"/>
      <c r="P283" s="46"/>
    </row>
    <row r="284" spans="2:16" ht="14.25" customHeight="1">
      <c r="B284" s="82" t="s">
        <v>78</v>
      </c>
      <c r="C284" s="82" t="s">
        <v>79</v>
      </c>
      <c r="D284" s="82"/>
      <c r="E284" s="82"/>
      <c r="F284" s="82"/>
      <c r="G284" s="82"/>
      <c r="H284" s="83">
        <v>21500</v>
      </c>
      <c r="I284" s="83">
        <f>SUM(J285+J287)</f>
        <v>3000</v>
      </c>
      <c r="J284" s="83"/>
      <c r="K284" s="83"/>
      <c r="L284" s="83"/>
      <c r="M284" s="83"/>
      <c r="N284" s="83"/>
      <c r="O284" s="83"/>
      <c r="P284" s="46"/>
    </row>
    <row r="285" spans="2:16" ht="14.25" customHeight="1">
      <c r="B285" s="55">
        <v>42</v>
      </c>
      <c r="C285" s="69" t="s">
        <v>41</v>
      </c>
      <c r="D285" s="69"/>
      <c r="E285" s="69"/>
      <c r="F285" s="55"/>
      <c r="G285" s="70"/>
      <c r="H285" s="59"/>
      <c r="I285" s="60"/>
      <c r="J285" s="61">
        <f>SUM(I286)</f>
        <v>3000</v>
      </c>
      <c r="K285" s="60"/>
      <c r="L285" s="84">
        <v>3000</v>
      </c>
      <c r="M285" s="61"/>
      <c r="N285" s="60"/>
      <c r="O285" s="61">
        <v>3000</v>
      </c>
      <c r="P285" s="46"/>
    </row>
    <row r="286" spans="2:16" ht="20.25" customHeight="1">
      <c r="B286" s="65" t="s">
        <v>64</v>
      </c>
      <c r="C286" s="65" t="s">
        <v>65</v>
      </c>
      <c r="D286" s="65"/>
      <c r="E286" s="65"/>
      <c r="F286" s="65"/>
      <c r="G286" s="65"/>
      <c r="H286" s="66">
        <v>21500</v>
      </c>
      <c r="I286" s="66">
        <v>3000</v>
      </c>
      <c r="J286" s="66"/>
      <c r="K286" s="66"/>
      <c r="L286" s="66"/>
      <c r="M286" s="66"/>
      <c r="N286" s="66"/>
      <c r="O286" s="66"/>
      <c r="P286" s="46"/>
    </row>
    <row r="287" spans="2:16" ht="14.25" customHeight="1">
      <c r="B287" s="55">
        <v>92</v>
      </c>
      <c r="C287" s="56" t="s">
        <v>66</v>
      </c>
      <c r="D287" s="86"/>
      <c r="E287" s="87"/>
      <c r="F287" s="55"/>
      <c r="G287" s="70"/>
      <c r="H287" s="59"/>
      <c r="I287" s="60"/>
      <c r="J287" s="61">
        <f>SUM(I288)</f>
        <v>0</v>
      </c>
      <c r="K287" s="60"/>
      <c r="L287" s="84"/>
      <c r="M287" s="61"/>
      <c r="N287" s="60"/>
      <c r="O287" s="61"/>
      <c r="P287" s="46"/>
    </row>
    <row r="288" spans="2:16" ht="15" customHeight="1">
      <c r="B288" s="78">
        <v>922</v>
      </c>
      <c r="C288" s="78" t="s">
        <v>67</v>
      </c>
      <c r="D288" s="78"/>
      <c r="E288" s="78"/>
      <c r="F288" s="65"/>
      <c r="G288" s="46"/>
      <c r="H288" s="66"/>
      <c r="I288" s="94"/>
      <c r="J288" s="94"/>
      <c r="K288" s="94"/>
      <c r="L288" s="94"/>
      <c r="M288" s="94"/>
      <c r="N288" s="94"/>
      <c r="O288" s="94"/>
      <c r="P288" s="46"/>
    </row>
    <row r="289" spans="2:16" ht="12.75" customHeight="1">
      <c r="B289" s="82" t="s">
        <v>83</v>
      </c>
      <c r="C289" s="82" t="s">
        <v>84</v>
      </c>
      <c r="D289" s="82"/>
      <c r="E289" s="82"/>
      <c r="F289" s="82"/>
      <c r="G289" s="82"/>
      <c r="H289" s="83">
        <v>7000</v>
      </c>
      <c r="I289" s="83">
        <f>SUM(J290+J292)</f>
        <v>0</v>
      </c>
      <c r="J289" s="83"/>
      <c r="K289" s="83"/>
      <c r="L289" s="83"/>
      <c r="M289" s="83"/>
      <c r="N289" s="83"/>
      <c r="O289" s="83"/>
      <c r="P289" s="46"/>
    </row>
    <row r="290" spans="2:16" ht="12.75" customHeight="1">
      <c r="B290" s="55">
        <v>42</v>
      </c>
      <c r="C290" s="69" t="s">
        <v>41</v>
      </c>
      <c r="D290" s="69"/>
      <c r="E290" s="69"/>
      <c r="F290" s="55"/>
      <c r="G290" s="70"/>
      <c r="H290" s="59"/>
      <c r="I290" s="60"/>
      <c r="J290" s="61">
        <f>SUM(I291)</f>
        <v>0</v>
      </c>
      <c r="K290" s="60"/>
      <c r="L290" s="84"/>
      <c r="M290" s="61"/>
      <c r="N290" s="60"/>
      <c r="O290" s="61"/>
      <c r="P290" s="46"/>
    </row>
    <row r="291" spans="2:16" ht="26.25" customHeight="1">
      <c r="B291" s="65" t="s">
        <v>64</v>
      </c>
      <c r="C291" s="65" t="s">
        <v>65</v>
      </c>
      <c r="D291" s="65"/>
      <c r="E291" s="65"/>
      <c r="F291" s="65"/>
      <c r="G291" s="65"/>
      <c r="H291" s="66">
        <v>7000</v>
      </c>
      <c r="I291" s="66"/>
      <c r="J291" s="66"/>
      <c r="K291" s="66"/>
      <c r="L291" s="66"/>
      <c r="M291" s="66"/>
      <c r="N291" s="66"/>
      <c r="O291" s="66"/>
      <c r="P291" s="46"/>
    </row>
    <row r="292" spans="2:16" ht="13.5" customHeight="1">
      <c r="B292" s="55">
        <v>92</v>
      </c>
      <c r="C292" s="56" t="s">
        <v>66</v>
      </c>
      <c r="D292" s="86"/>
      <c r="E292" s="87"/>
      <c r="F292" s="55"/>
      <c r="G292" s="70"/>
      <c r="H292" s="59"/>
      <c r="I292" s="60"/>
      <c r="J292" s="61">
        <f>SUM(I293)</f>
        <v>0</v>
      </c>
      <c r="K292" s="60"/>
      <c r="L292" s="84"/>
      <c r="M292" s="61"/>
      <c r="N292" s="60"/>
      <c r="O292" s="61"/>
      <c r="P292" s="46"/>
    </row>
    <row r="293" spans="2:16" ht="13.5" customHeight="1">
      <c r="B293" s="78">
        <v>922</v>
      </c>
      <c r="C293" s="78" t="s">
        <v>67</v>
      </c>
      <c r="D293" s="78"/>
      <c r="E293" s="78"/>
      <c r="F293" s="65"/>
      <c r="G293" s="46"/>
      <c r="H293" s="66"/>
      <c r="I293" s="94"/>
      <c r="J293" s="94"/>
      <c r="K293" s="94"/>
      <c r="L293" s="94"/>
      <c r="M293" s="94"/>
      <c r="N293" s="94"/>
      <c r="O293" s="94"/>
      <c r="P293" s="46"/>
    </row>
    <row r="294" spans="2:16" ht="12.75" customHeight="1">
      <c r="B294" s="82" t="s">
        <v>109</v>
      </c>
      <c r="C294" s="82" t="s">
        <v>110</v>
      </c>
      <c r="D294" s="82"/>
      <c r="E294" s="82"/>
      <c r="F294" s="82"/>
      <c r="G294" s="82"/>
      <c r="H294" s="83">
        <v>3500</v>
      </c>
      <c r="I294" s="83">
        <f>SUM(J295+J297)</f>
        <v>0</v>
      </c>
      <c r="J294" s="83"/>
      <c r="K294" s="83"/>
      <c r="L294" s="83"/>
      <c r="M294" s="83"/>
      <c r="N294" s="83"/>
      <c r="O294" s="83"/>
      <c r="P294" s="46"/>
    </row>
    <row r="295" spans="2:16" ht="12.75" customHeight="1">
      <c r="B295" s="55">
        <v>42</v>
      </c>
      <c r="C295" s="69" t="s">
        <v>41</v>
      </c>
      <c r="D295" s="69"/>
      <c r="E295" s="69"/>
      <c r="F295" s="55"/>
      <c r="G295" s="70"/>
      <c r="H295" s="59"/>
      <c r="I295" s="60"/>
      <c r="J295" s="61">
        <f>SUM(I296)</f>
        <v>0</v>
      </c>
      <c r="K295" s="60"/>
      <c r="L295" s="84"/>
      <c r="M295" s="61"/>
      <c r="N295" s="60"/>
      <c r="O295" s="61"/>
      <c r="P295" s="46"/>
    </row>
    <row r="296" spans="2:16" ht="24" customHeight="1">
      <c r="B296" s="65" t="s">
        <v>64</v>
      </c>
      <c r="C296" s="65" t="s">
        <v>65</v>
      </c>
      <c r="D296" s="65"/>
      <c r="E296" s="65"/>
      <c r="F296" s="65"/>
      <c r="G296" s="65"/>
      <c r="H296" s="66">
        <v>3500</v>
      </c>
      <c r="I296" s="66"/>
      <c r="J296" s="66"/>
      <c r="K296" s="66"/>
      <c r="L296" s="66"/>
      <c r="M296" s="66"/>
      <c r="N296" s="66"/>
      <c r="O296" s="66"/>
      <c r="P296" s="46"/>
    </row>
    <row r="297" spans="2:16" ht="13.5" customHeight="1">
      <c r="B297" s="55">
        <v>92</v>
      </c>
      <c r="C297" s="56" t="s">
        <v>66</v>
      </c>
      <c r="D297" s="86"/>
      <c r="E297" s="87"/>
      <c r="F297" s="55"/>
      <c r="G297" s="70"/>
      <c r="H297" s="59"/>
      <c r="I297" s="60"/>
      <c r="J297" s="61">
        <f>SUM(I298)</f>
        <v>0</v>
      </c>
      <c r="K297" s="60"/>
      <c r="L297" s="84"/>
      <c r="M297" s="61"/>
      <c r="N297" s="60"/>
      <c r="O297" s="61"/>
      <c r="P297" s="46"/>
    </row>
    <row r="298" spans="2:16" ht="15.75" customHeight="1">
      <c r="B298" s="78">
        <v>922</v>
      </c>
      <c r="C298" s="78" t="s">
        <v>67</v>
      </c>
      <c r="D298" s="78"/>
      <c r="E298" s="78"/>
      <c r="F298" s="65"/>
      <c r="G298" s="46"/>
      <c r="H298" s="66"/>
      <c r="I298" s="94"/>
      <c r="J298" s="94"/>
      <c r="K298" s="94"/>
      <c r="L298" s="94"/>
      <c r="M298" s="94"/>
      <c r="N298" s="94"/>
      <c r="O298" s="94"/>
      <c r="P298" s="46"/>
    </row>
    <row r="299" spans="2:16" ht="20.25" customHeight="1">
      <c r="B299" s="47" t="s">
        <v>130</v>
      </c>
      <c r="C299" s="47" t="s">
        <v>131</v>
      </c>
      <c r="D299" s="47"/>
      <c r="E299" s="47"/>
      <c r="F299" s="47"/>
      <c r="G299" s="47"/>
      <c r="H299" s="48">
        <v>193722008</v>
      </c>
      <c r="I299" s="48">
        <f aca="true" t="shared" si="0" ref="I299:I300">SUM(I300)</f>
        <v>7390000</v>
      </c>
      <c r="J299" s="48"/>
      <c r="K299" s="48"/>
      <c r="L299" s="48"/>
      <c r="M299" s="48"/>
      <c r="N299" s="48"/>
      <c r="O299" s="48"/>
      <c r="P299" s="46"/>
    </row>
    <row r="300" spans="2:16" ht="30" customHeight="1">
      <c r="B300" s="50" t="s">
        <v>132</v>
      </c>
      <c r="C300" s="50" t="s">
        <v>133</v>
      </c>
      <c r="D300" s="50"/>
      <c r="E300" s="50"/>
      <c r="F300" s="50"/>
      <c r="G300" s="50"/>
      <c r="H300" s="51">
        <v>193722008</v>
      </c>
      <c r="I300" s="51">
        <f t="shared" si="0"/>
        <v>7390000</v>
      </c>
      <c r="J300" s="51"/>
      <c r="K300" s="51">
        <v>7390000</v>
      </c>
      <c r="L300" s="51"/>
      <c r="M300" s="51"/>
      <c r="N300" s="51">
        <v>7390000</v>
      </c>
      <c r="O300" s="51"/>
      <c r="P300" s="46"/>
    </row>
    <row r="301" spans="2:16" ht="12.75" customHeight="1">
      <c r="B301" s="82" t="s">
        <v>78</v>
      </c>
      <c r="C301" s="82" t="s">
        <v>79</v>
      </c>
      <c r="D301" s="82"/>
      <c r="E301" s="82"/>
      <c r="F301" s="82"/>
      <c r="G301" s="82"/>
      <c r="H301" s="83">
        <v>193722008</v>
      </c>
      <c r="I301" s="83">
        <f>SUM(J302+J306+J311)</f>
        <v>7390000</v>
      </c>
      <c r="J301" s="83"/>
      <c r="K301" s="83"/>
      <c r="L301" s="83"/>
      <c r="M301" s="83"/>
      <c r="N301" s="83"/>
      <c r="O301" s="83"/>
      <c r="P301" s="46"/>
    </row>
    <row r="302" spans="2:16" ht="12.75" customHeight="1">
      <c r="B302" s="55">
        <v>31</v>
      </c>
      <c r="C302" s="69" t="s">
        <v>55</v>
      </c>
      <c r="D302" s="69"/>
      <c r="E302" s="69"/>
      <c r="F302" s="55"/>
      <c r="G302" s="70"/>
      <c r="H302" s="59"/>
      <c r="I302" s="60"/>
      <c r="J302" s="61">
        <f>SUM(I303:J305)</f>
        <v>7240000</v>
      </c>
      <c r="K302" s="60">
        <v>7240000</v>
      </c>
      <c r="L302" s="60"/>
      <c r="M302" s="61"/>
      <c r="N302" s="84"/>
      <c r="O302" s="61">
        <v>7240000</v>
      </c>
      <c r="P302" s="46"/>
    </row>
    <row r="303" spans="2:16" ht="12.75" customHeight="1">
      <c r="B303" s="65" t="s">
        <v>56</v>
      </c>
      <c r="C303" s="65" t="s">
        <v>57</v>
      </c>
      <c r="D303" s="65"/>
      <c r="E303" s="65"/>
      <c r="F303" s="65"/>
      <c r="G303" s="65"/>
      <c r="H303" s="66">
        <v>156463080</v>
      </c>
      <c r="I303" s="66">
        <v>6000000</v>
      </c>
      <c r="J303" s="66"/>
      <c r="K303" s="66"/>
      <c r="L303" s="66"/>
      <c r="M303" s="66"/>
      <c r="N303" s="66"/>
      <c r="O303" s="66"/>
      <c r="P303" s="46"/>
    </row>
    <row r="304" spans="2:16" ht="12.75" customHeight="1">
      <c r="B304" s="65" t="s">
        <v>58</v>
      </c>
      <c r="C304" s="65" t="s">
        <v>59</v>
      </c>
      <c r="D304" s="65"/>
      <c r="E304" s="65"/>
      <c r="F304" s="65"/>
      <c r="G304" s="65"/>
      <c r="H304" s="66">
        <v>6270628</v>
      </c>
      <c r="I304" s="66">
        <v>250000</v>
      </c>
      <c r="J304" s="66"/>
      <c r="K304" s="66"/>
      <c r="L304" s="66"/>
      <c r="M304" s="66"/>
      <c r="N304" s="66"/>
      <c r="O304" s="66"/>
      <c r="P304" s="46"/>
    </row>
    <row r="305" spans="2:16" ht="12.75" customHeight="1">
      <c r="B305" s="65" t="s">
        <v>60</v>
      </c>
      <c r="C305" s="65" t="s">
        <v>61</v>
      </c>
      <c r="D305" s="65"/>
      <c r="E305" s="65"/>
      <c r="F305" s="65"/>
      <c r="G305" s="65"/>
      <c r="H305" s="66">
        <v>26418259</v>
      </c>
      <c r="I305" s="66">
        <v>990000</v>
      </c>
      <c r="J305" s="66"/>
      <c r="K305" s="66"/>
      <c r="L305" s="66"/>
      <c r="M305" s="66"/>
      <c r="N305" s="66"/>
      <c r="O305" s="66"/>
      <c r="P305" s="46"/>
    </row>
    <row r="306" spans="2:16" ht="12.75" customHeight="1">
      <c r="B306" s="55">
        <v>32</v>
      </c>
      <c r="C306" s="69" t="s">
        <v>27</v>
      </c>
      <c r="D306" s="69"/>
      <c r="E306" s="69"/>
      <c r="F306" s="55"/>
      <c r="G306" s="70"/>
      <c r="H306" s="59"/>
      <c r="I306" s="60"/>
      <c r="J306" s="61">
        <f>SUM(I307:J310)</f>
        <v>150000</v>
      </c>
      <c r="K306" s="60"/>
      <c r="L306" s="84">
        <v>150000</v>
      </c>
      <c r="M306" s="61"/>
      <c r="N306" s="60"/>
      <c r="O306" s="61">
        <v>150000</v>
      </c>
      <c r="P306" s="46"/>
    </row>
    <row r="307" spans="2:16" ht="12.75" customHeight="1">
      <c r="B307" s="65" t="s">
        <v>28</v>
      </c>
      <c r="C307" s="65" t="s">
        <v>29</v>
      </c>
      <c r="D307" s="65"/>
      <c r="E307" s="65"/>
      <c r="F307" s="65"/>
      <c r="G307" s="65"/>
      <c r="H307" s="66">
        <v>4324041</v>
      </c>
      <c r="I307" s="66">
        <v>150000</v>
      </c>
      <c r="J307" s="66"/>
      <c r="K307" s="66"/>
      <c r="L307" s="66"/>
      <c r="M307" s="66"/>
      <c r="N307" s="66"/>
      <c r="O307" s="66"/>
      <c r="P307" s="46"/>
    </row>
    <row r="308" spans="2:16" ht="12.75" customHeight="1">
      <c r="B308" s="65" t="s">
        <v>30</v>
      </c>
      <c r="C308" s="65" t="s">
        <v>31</v>
      </c>
      <c r="D308" s="65"/>
      <c r="E308" s="65"/>
      <c r="F308" s="65"/>
      <c r="G308" s="65"/>
      <c r="H308" s="66">
        <v>8000</v>
      </c>
      <c r="I308" s="66"/>
      <c r="J308" s="66"/>
      <c r="K308" s="66"/>
      <c r="L308" s="66"/>
      <c r="M308" s="66"/>
      <c r="N308" s="66"/>
      <c r="O308" s="66"/>
      <c r="P308" s="46"/>
    </row>
    <row r="309" spans="2:16" ht="12.75" customHeight="1">
      <c r="B309" s="65" t="s">
        <v>32</v>
      </c>
      <c r="C309" s="65" t="s">
        <v>33</v>
      </c>
      <c r="D309" s="65"/>
      <c r="E309" s="65"/>
      <c r="F309" s="65"/>
      <c r="G309" s="65"/>
      <c r="H309" s="66">
        <v>23000</v>
      </c>
      <c r="I309" s="66"/>
      <c r="J309" s="66"/>
      <c r="K309" s="66"/>
      <c r="L309" s="66"/>
      <c r="M309" s="66"/>
      <c r="N309" s="66"/>
      <c r="O309" s="66"/>
      <c r="P309" s="46"/>
    </row>
    <row r="310" spans="2:16" ht="12.75" customHeight="1">
      <c r="B310" s="65" t="s">
        <v>34</v>
      </c>
      <c r="C310" s="65" t="s">
        <v>35</v>
      </c>
      <c r="D310" s="65"/>
      <c r="E310" s="65"/>
      <c r="F310" s="65"/>
      <c r="G310" s="65"/>
      <c r="H310" s="66">
        <v>215000</v>
      </c>
      <c r="I310" s="66"/>
      <c r="J310" s="66"/>
      <c r="K310" s="66"/>
      <c r="L310" s="66"/>
      <c r="M310" s="66"/>
      <c r="N310" s="66"/>
      <c r="O310" s="66"/>
      <c r="P310" s="46"/>
    </row>
    <row r="311" spans="2:16" ht="12.75" customHeight="1">
      <c r="B311" s="55">
        <v>92</v>
      </c>
      <c r="C311" s="69" t="s">
        <v>66</v>
      </c>
      <c r="D311" s="69"/>
      <c r="E311" s="69"/>
      <c r="F311" s="55"/>
      <c r="G311" s="70"/>
      <c r="H311" s="59"/>
      <c r="I311" s="60"/>
      <c r="J311" s="61">
        <f>SUM(I312)</f>
        <v>0</v>
      </c>
      <c r="K311" s="60"/>
      <c r="L311" s="84"/>
      <c r="M311" s="61"/>
      <c r="N311" s="60"/>
      <c r="O311" s="61"/>
      <c r="P311" s="113"/>
    </row>
    <row r="312" spans="2:15" ht="12.75" customHeight="1">
      <c r="B312" s="78">
        <v>922</v>
      </c>
      <c r="C312" s="65" t="s">
        <v>67</v>
      </c>
      <c r="D312" s="65"/>
      <c r="E312" s="65"/>
      <c r="F312" s="46"/>
      <c r="G312" s="46"/>
      <c r="H312" s="46"/>
      <c r="I312" s="114"/>
      <c r="J312" s="114"/>
      <c r="K312" s="114"/>
      <c r="L312" s="114"/>
      <c r="M312" s="114"/>
      <c r="N312" s="114"/>
      <c r="O312" s="114"/>
    </row>
    <row r="315" ht="12.75">
      <c r="L315" s="39" t="s">
        <v>134</v>
      </c>
    </row>
    <row r="316" ht="12.75">
      <c r="L316" s="39"/>
    </row>
    <row r="317" ht="12.75">
      <c r="L317" s="39" t="s">
        <v>135</v>
      </c>
    </row>
  </sheetData>
  <sheetProtection selectLockedCells="1" selectUnlockedCells="1"/>
  <mergeCells count="1176">
    <mergeCell ref="B3:H3"/>
    <mergeCell ref="C4:E4"/>
    <mergeCell ref="F4:G4"/>
    <mergeCell ref="I4:J4"/>
    <mergeCell ref="K4:M4"/>
    <mergeCell ref="N4:O4"/>
    <mergeCell ref="C5:E5"/>
    <mergeCell ref="F5:G5"/>
    <mergeCell ref="I5:J5"/>
    <mergeCell ref="K5:M5"/>
    <mergeCell ref="N5:O5"/>
    <mergeCell ref="C6:E6"/>
    <mergeCell ref="F6:G6"/>
    <mergeCell ref="I6:J6"/>
    <mergeCell ref="K6:M6"/>
    <mergeCell ref="N6:O6"/>
    <mergeCell ref="C7:E7"/>
    <mergeCell ref="F7:G7"/>
    <mergeCell ref="I7:J7"/>
    <mergeCell ref="K7:M7"/>
    <mergeCell ref="N7:O7"/>
    <mergeCell ref="C8:E8"/>
    <mergeCell ref="F8:G8"/>
    <mergeCell ref="I8:J8"/>
    <mergeCell ref="K8:M8"/>
    <mergeCell ref="N8:O8"/>
    <mergeCell ref="K9:M9"/>
    <mergeCell ref="C10:E10"/>
    <mergeCell ref="F10:G10"/>
    <mergeCell ref="I10:J10"/>
    <mergeCell ref="K10:M10"/>
    <mergeCell ref="N10:O10"/>
    <mergeCell ref="C11:E11"/>
    <mergeCell ref="F11:G11"/>
    <mergeCell ref="I11:J11"/>
    <mergeCell ref="K11:M11"/>
    <mergeCell ref="N11:O11"/>
    <mergeCell ref="C12:E12"/>
    <mergeCell ref="F12:G12"/>
    <mergeCell ref="I12:J12"/>
    <mergeCell ref="K12:M12"/>
    <mergeCell ref="N12:O12"/>
    <mergeCell ref="C13:E13"/>
    <mergeCell ref="F13:G13"/>
    <mergeCell ref="I13:J13"/>
    <mergeCell ref="K13:M13"/>
    <mergeCell ref="N13:O13"/>
    <mergeCell ref="C14:E14"/>
    <mergeCell ref="I14:J14"/>
    <mergeCell ref="K14:M14"/>
    <mergeCell ref="N14:O14"/>
    <mergeCell ref="C15:E15"/>
    <mergeCell ref="F15:G15"/>
    <mergeCell ref="I15:J15"/>
    <mergeCell ref="K15:M15"/>
    <mergeCell ref="N15:O15"/>
    <mergeCell ref="C16:E16"/>
    <mergeCell ref="F16:G16"/>
    <mergeCell ref="I16:J16"/>
    <mergeCell ref="K16:M16"/>
    <mergeCell ref="N16:O16"/>
    <mergeCell ref="C17:E17"/>
    <mergeCell ref="F17:G17"/>
    <mergeCell ref="I17:J17"/>
    <mergeCell ref="K17:M17"/>
    <mergeCell ref="N17:O17"/>
    <mergeCell ref="C18:E18"/>
    <mergeCell ref="I18:J18"/>
    <mergeCell ref="K18:M18"/>
    <mergeCell ref="N18:O18"/>
    <mergeCell ref="C19:E19"/>
    <mergeCell ref="F19:G19"/>
    <mergeCell ref="I19:J19"/>
    <mergeCell ref="K19:M19"/>
    <mergeCell ref="N19:O19"/>
    <mergeCell ref="C20:E20"/>
    <mergeCell ref="F20:G20"/>
    <mergeCell ref="I20:J20"/>
    <mergeCell ref="K20:M20"/>
    <mergeCell ref="N20:O20"/>
    <mergeCell ref="C21:E21"/>
    <mergeCell ref="F21:G21"/>
    <mergeCell ref="I21:J21"/>
    <mergeCell ref="K21:M21"/>
    <mergeCell ref="N21:O21"/>
    <mergeCell ref="C22:E22"/>
    <mergeCell ref="I22:J22"/>
    <mergeCell ref="K22:M22"/>
    <mergeCell ref="N22:O22"/>
    <mergeCell ref="C23:E23"/>
    <mergeCell ref="F23:G23"/>
    <mergeCell ref="I23:J23"/>
    <mergeCell ref="K23:M23"/>
    <mergeCell ref="N23:O23"/>
    <mergeCell ref="C24:E24"/>
    <mergeCell ref="F24:G24"/>
    <mergeCell ref="I24:J24"/>
    <mergeCell ref="K24:M24"/>
    <mergeCell ref="N24:O24"/>
    <mergeCell ref="C25:E25"/>
    <mergeCell ref="F25:G25"/>
    <mergeCell ref="I25:J25"/>
    <mergeCell ref="K25:M25"/>
    <mergeCell ref="N25:O25"/>
    <mergeCell ref="C26:E26"/>
    <mergeCell ref="F26:G26"/>
    <mergeCell ref="I26:J26"/>
    <mergeCell ref="K26:M26"/>
    <mergeCell ref="N26:O26"/>
    <mergeCell ref="C27:E27"/>
    <mergeCell ref="C28:E28"/>
    <mergeCell ref="F28:G28"/>
    <mergeCell ref="I28:J28"/>
    <mergeCell ref="K28:M28"/>
    <mergeCell ref="N28:O28"/>
    <mergeCell ref="C29:E29"/>
    <mergeCell ref="F29:G29"/>
    <mergeCell ref="I29:J29"/>
    <mergeCell ref="K29:M29"/>
    <mergeCell ref="N29:O29"/>
    <mergeCell ref="C30:E30"/>
    <mergeCell ref="F30:G30"/>
    <mergeCell ref="I30:J30"/>
    <mergeCell ref="K30:M30"/>
    <mergeCell ref="N30:O30"/>
    <mergeCell ref="C31:E31"/>
    <mergeCell ref="C32:E32"/>
    <mergeCell ref="F32:G32"/>
    <mergeCell ref="I32:J32"/>
    <mergeCell ref="K32:M32"/>
    <mergeCell ref="N32:O32"/>
    <mergeCell ref="C33:E33"/>
    <mergeCell ref="F33:G33"/>
    <mergeCell ref="I33:J33"/>
    <mergeCell ref="K33:M33"/>
    <mergeCell ref="N33:O33"/>
    <mergeCell ref="C34:E34"/>
    <mergeCell ref="F34:G34"/>
    <mergeCell ref="I34:J34"/>
    <mergeCell ref="K34:M34"/>
    <mergeCell ref="N34:O34"/>
    <mergeCell ref="C35:E35"/>
    <mergeCell ref="F35:G35"/>
    <mergeCell ref="I35:J35"/>
    <mergeCell ref="K35:M35"/>
    <mergeCell ref="N35:O35"/>
    <mergeCell ref="C36:E36"/>
    <mergeCell ref="C37:E37"/>
    <mergeCell ref="F37:G37"/>
    <mergeCell ref="I37:J37"/>
    <mergeCell ref="K37:M37"/>
    <mergeCell ref="N37:O37"/>
    <mergeCell ref="C38:E38"/>
    <mergeCell ref="F38:G38"/>
    <mergeCell ref="I38:J38"/>
    <mergeCell ref="K38:M38"/>
    <mergeCell ref="N38:O38"/>
    <mergeCell ref="C39:E39"/>
    <mergeCell ref="C40:E40"/>
    <mergeCell ref="F40:G40"/>
    <mergeCell ref="I40:J40"/>
    <mergeCell ref="K40:M40"/>
    <mergeCell ref="N40:O40"/>
    <mergeCell ref="C41:E41"/>
    <mergeCell ref="F41:G41"/>
    <mergeCell ref="I41:J41"/>
    <mergeCell ref="K41:M41"/>
    <mergeCell ref="N41:O41"/>
    <mergeCell ref="C42:E42"/>
    <mergeCell ref="F42:G42"/>
    <mergeCell ref="I42:J42"/>
    <mergeCell ref="K42:M42"/>
    <mergeCell ref="N42:O42"/>
    <mergeCell ref="C43:E43"/>
    <mergeCell ref="C44:E44"/>
    <mergeCell ref="F44:G44"/>
    <mergeCell ref="I44:J44"/>
    <mergeCell ref="K44:M44"/>
    <mergeCell ref="N44:O44"/>
    <mergeCell ref="C45:E45"/>
    <mergeCell ref="F45:G45"/>
    <mergeCell ref="I45:J45"/>
    <mergeCell ref="K45:M45"/>
    <mergeCell ref="N45:O45"/>
    <mergeCell ref="C46:E46"/>
    <mergeCell ref="F46:G46"/>
    <mergeCell ref="I46:J46"/>
    <mergeCell ref="K46:M46"/>
    <mergeCell ref="N46:O46"/>
    <mergeCell ref="C47:E47"/>
    <mergeCell ref="F47:G47"/>
    <mergeCell ref="I47:J47"/>
    <mergeCell ref="K47:M47"/>
    <mergeCell ref="N47:O47"/>
    <mergeCell ref="C48:E48"/>
    <mergeCell ref="C49:E49"/>
    <mergeCell ref="F49:G49"/>
    <mergeCell ref="I49:J49"/>
    <mergeCell ref="K49:M49"/>
    <mergeCell ref="N49:O49"/>
    <mergeCell ref="C50:E50"/>
    <mergeCell ref="C51:E51"/>
    <mergeCell ref="F51:G51"/>
    <mergeCell ref="I51:J51"/>
    <mergeCell ref="K51:M51"/>
    <mergeCell ref="N51:O51"/>
    <mergeCell ref="C52:E52"/>
    <mergeCell ref="F52:G52"/>
    <mergeCell ref="I52:J52"/>
    <mergeCell ref="K52:M52"/>
    <mergeCell ref="N52:O52"/>
    <mergeCell ref="C54:E54"/>
    <mergeCell ref="I54:J54"/>
    <mergeCell ref="K54:M54"/>
    <mergeCell ref="N54:O54"/>
    <mergeCell ref="C55:E55"/>
    <mergeCell ref="F55:G55"/>
    <mergeCell ref="I55:J55"/>
    <mergeCell ref="K55:M55"/>
    <mergeCell ref="N55:O55"/>
    <mergeCell ref="C56:E56"/>
    <mergeCell ref="C57:E57"/>
    <mergeCell ref="F57:G57"/>
    <mergeCell ref="I57:J57"/>
    <mergeCell ref="K57:M57"/>
    <mergeCell ref="N57:O57"/>
    <mergeCell ref="C58:E58"/>
    <mergeCell ref="F58:G58"/>
    <mergeCell ref="I58:J58"/>
    <mergeCell ref="K58:M58"/>
    <mergeCell ref="N58:O58"/>
    <mergeCell ref="C59:E59"/>
    <mergeCell ref="F59:G59"/>
    <mergeCell ref="I59:J59"/>
    <mergeCell ref="K59:M59"/>
    <mergeCell ref="N59:O59"/>
    <mergeCell ref="C60:E60"/>
    <mergeCell ref="C61:E61"/>
    <mergeCell ref="F61:G61"/>
    <mergeCell ref="I61:J61"/>
    <mergeCell ref="K61:M61"/>
    <mergeCell ref="N61:O61"/>
    <mergeCell ref="C62:E62"/>
    <mergeCell ref="F62:G62"/>
    <mergeCell ref="I62:J62"/>
    <mergeCell ref="K62:M62"/>
    <mergeCell ref="N62:O62"/>
    <mergeCell ref="C63:E63"/>
    <mergeCell ref="C64:E64"/>
    <mergeCell ref="F64:G64"/>
    <mergeCell ref="I64:J64"/>
    <mergeCell ref="K64:M64"/>
    <mergeCell ref="N64:O64"/>
    <mergeCell ref="C65:E65"/>
    <mergeCell ref="F65:G65"/>
    <mergeCell ref="I65:J65"/>
    <mergeCell ref="K65:M65"/>
    <mergeCell ref="N65:O65"/>
    <mergeCell ref="C66:E66"/>
    <mergeCell ref="F66:G66"/>
    <mergeCell ref="I66:J66"/>
    <mergeCell ref="K66:M66"/>
    <mergeCell ref="N66:O66"/>
    <mergeCell ref="C67:E67"/>
    <mergeCell ref="C68:E68"/>
    <mergeCell ref="F68:G68"/>
    <mergeCell ref="I68:J68"/>
    <mergeCell ref="K68:M68"/>
    <mergeCell ref="N68:O68"/>
    <mergeCell ref="C69:E69"/>
    <mergeCell ref="F69:G69"/>
    <mergeCell ref="I69:J69"/>
    <mergeCell ref="K69:M69"/>
    <mergeCell ref="N69:O69"/>
    <mergeCell ref="C70:E70"/>
    <mergeCell ref="C71:E71"/>
    <mergeCell ref="F71:G71"/>
    <mergeCell ref="I71:J71"/>
    <mergeCell ref="K71:M71"/>
    <mergeCell ref="N71:O71"/>
    <mergeCell ref="C72:E72"/>
    <mergeCell ref="F72:G72"/>
    <mergeCell ref="I72:J72"/>
    <mergeCell ref="K72:M72"/>
    <mergeCell ref="N72:O72"/>
    <mergeCell ref="C73:E73"/>
    <mergeCell ref="C74:E74"/>
    <mergeCell ref="F74:G74"/>
    <mergeCell ref="I74:J74"/>
    <mergeCell ref="K74:M74"/>
    <mergeCell ref="N74:O74"/>
    <mergeCell ref="C76:E76"/>
    <mergeCell ref="C77:E77"/>
    <mergeCell ref="F77:G77"/>
    <mergeCell ref="I77:J77"/>
    <mergeCell ref="K77:M77"/>
    <mergeCell ref="N77:O77"/>
    <mergeCell ref="C78:E78"/>
    <mergeCell ref="C79:E79"/>
    <mergeCell ref="F79:G79"/>
    <mergeCell ref="I79:J79"/>
    <mergeCell ref="K79:M79"/>
    <mergeCell ref="N79:O79"/>
    <mergeCell ref="C80:E80"/>
    <mergeCell ref="F80:G80"/>
    <mergeCell ref="I80:J80"/>
    <mergeCell ref="K80:M80"/>
    <mergeCell ref="N80:O80"/>
    <mergeCell ref="C81:E81"/>
    <mergeCell ref="C82:E82"/>
    <mergeCell ref="F82:G82"/>
    <mergeCell ref="I82:J82"/>
    <mergeCell ref="K82:M82"/>
    <mergeCell ref="N82:O82"/>
    <mergeCell ref="C83:E83"/>
    <mergeCell ref="F83:G83"/>
    <mergeCell ref="I83:J83"/>
    <mergeCell ref="K83:M83"/>
    <mergeCell ref="N83:O83"/>
    <mergeCell ref="C84:E84"/>
    <mergeCell ref="F84:G84"/>
    <mergeCell ref="I84:J84"/>
    <mergeCell ref="K84:M84"/>
    <mergeCell ref="N84:O84"/>
    <mergeCell ref="C85:E85"/>
    <mergeCell ref="F85:G85"/>
    <mergeCell ref="I85:J85"/>
    <mergeCell ref="K85:M85"/>
    <mergeCell ref="N85:O85"/>
    <mergeCell ref="C86:E86"/>
    <mergeCell ref="C87:E87"/>
    <mergeCell ref="F87:G87"/>
    <mergeCell ref="I87:J87"/>
    <mergeCell ref="K87:M87"/>
    <mergeCell ref="N87:O87"/>
    <mergeCell ref="C89:E89"/>
    <mergeCell ref="I89:J89"/>
    <mergeCell ref="K89:M89"/>
    <mergeCell ref="N89:O89"/>
    <mergeCell ref="C90:E90"/>
    <mergeCell ref="F90:G90"/>
    <mergeCell ref="I90:J90"/>
    <mergeCell ref="K90:M90"/>
    <mergeCell ref="N90:O90"/>
    <mergeCell ref="C91:E91"/>
    <mergeCell ref="C92:E92"/>
    <mergeCell ref="F92:G92"/>
    <mergeCell ref="I92:J92"/>
    <mergeCell ref="K92:M92"/>
    <mergeCell ref="N92:O92"/>
    <mergeCell ref="C93:E93"/>
    <mergeCell ref="F93:G93"/>
    <mergeCell ref="I93:J93"/>
    <mergeCell ref="K93:M93"/>
    <mergeCell ref="N93:O93"/>
    <mergeCell ref="C94:E94"/>
    <mergeCell ref="F94:G94"/>
    <mergeCell ref="I94:J94"/>
    <mergeCell ref="K94:M94"/>
    <mergeCell ref="N94:O94"/>
    <mergeCell ref="C95:E95"/>
    <mergeCell ref="C96:E96"/>
    <mergeCell ref="F96:G96"/>
    <mergeCell ref="I96:J96"/>
    <mergeCell ref="K96:M96"/>
    <mergeCell ref="N96:O96"/>
    <mergeCell ref="C97:E97"/>
    <mergeCell ref="F97:G97"/>
    <mergeCell ref="I97:J97"/>
    <mergeCell ref="K97:M97"/>
    <mergeCell ref="N97:O97"/>
    <mergeCell ref="C98:E98"/>
    <mergeCell ref="F98:G98"/>
    <mergeCell ref="I98:J98"/>
    <mergeCell ref="K98:M98"/>
    <mergeCell ref="N98:O98"/>
    <mergeCell ref="C99:E99"/>
    <mergeCell ref="F99:G99"/>
    <mergeCell ref="I99:J99"/>
    <mergeCell ref="K99:M99"/>
    <mergeCell ref="N99:O99"/>
    <mergeCell ref="C100:E100"/>
    <mergeCell ref="C101:E101"/>
    <mergeCell ref="F101:G101"/>
    <mergeCell ref="I101:J101"/>
    <mergeCell ref="K101:M101"/>
    <mergeCell ref="N101:O101"/>
    <mergeCell ref="C103:E103"/>
    <mergeCell ref="I103:J103"/>
    <mergeCell ref="K103:M103"/>
    <mergeCell ref="N103:O103"/>
    <mergeCell ref="C104:E104"/>
    <mergeCell ref="F104:G104"/>
    <mergeCell ref="I104:J104"/>
    <mergeCell ref="K104:M104"/>
    <mergeCell ref="N104:O104"/>
    <mergeCell ref="C105:E105"/>
    <mergeCell ref="C106:E106"/>
    <mergeCell ref="F106:G106"/>
    <mergeCell ref="I106:J106"/>
    <mergeCell ref="K106:M106"/>
    <mergeCell ref="N106:O106"/>
    <mergeCell ref="C107:E107"/>
    <mergeCell ref="F107:G107"/>
    <mergeCell ref="I107:J107"/>
    <mergeCell ref="K107:M107"/>
    <mergeCell ref="N107:O107"/>
    <mergeCell ref="C108:E108"/>
    <mergeCell ref="F108:G108"/>
    <mergeCell ref="I108:J108"/>
    <mergeCell ref="K108:M108"/>
    <mergeCell ref="N108:O108"/>
    <mergeCell ref="C109:E109"/>
    <mergeCell ref="C110:E110"/>
    <mergeCell ref="F110:G110"/>
    <mergeCell ref="I110:J110"/>
    <mergeCell ref="K110:M110"/>
    <mergeCell ref="N110:O110"/>
    <mergeCell ref="C111:E111"/>
    <mergeCell ref="F111:G111"/>
    <mergeCell ref="I111:J111"/>
    <mergeCell ref="K111:M111"/>
    <mergeCell ref="N111:O111"/>
    <mergeCell ref="C112:E112"/>
    <mergeCell ref="F112:G112"/>
    <mergeCell ref="I112:J112"/>
    <mergeCell ref="K112:M112"/>
    <mergeCell ref="N112:O112"/>
    <mergeCell ref="C113:E113"/>
    <mergeCell ref="F113:G113"/>
    <mergeCell ref="I113:J113"/>
    <mergeCell ref="K113:M113"/>
    <mergeCell ref="N113:O113"/>
    <mergeCell ref="C114:E114"/>
    <mergeCell ref="F114:G114"/>
    <mergeCell ref="I114:J114"/>
    <mergeCell ref="K114:M114"/>
    <mergeCell ref="N114:O114"/>
    <mergeCell ref="C116:E116"/>
    <mergeCell ref="I116:J116"/>
    <mergeCell ref="K116:M116"/>
    <mergeCell ref="N116:O116"/>
    <mergeCell ref="C117:E117"/>
    <mergeCell ref="F117:G117"/>
    <mergeCell ref="I117:J117"/>
    <mergeCell ref="K117:M117"/>
    <mergeCell ref="N117:O117"/>
    <mergeCell ref="C118:E118"/>
    <mergeCell ref="C119:E119"/>
    <mergeCell ref="F119:G119"/>
    <mergeCell ref="I119:J119"/>
    <mergeCell ref="K119:M119"/>
    <mergeCell ref="N119:O119"/>
    <mergeCell ref="C120:E120"/>
    <mergeCell ref="F120:G120"/>
    <mergeCell ref="I120:J120"/>
    <mergeCell ref="K120:M120"/>
    <mergeCell ref="N120:O120"/>
    <mergeCell ref="C121:E121"/>
    <mergeCell ref="C122:E122"/>
    <mergeCell ref="F122:G122"/>
    <mergeCell ref="I122:J122"/>
    <mergeCell ref="K122:M122"/>
    <mergeCell ref="N122:O122"/>
    <mergeCell ref="C123:E123"/>
    <mergeCell ref="F123:G123"/>
    <mergeCell ref="I123:J123"/>
    <mergeCell ref="K123:M123"/>
    <mergeCell ref="N123:O123"/>
    <mergeCell ref="C124:E124"/>
    <mergeCell ref="F124:G124"/>
    <mergeCell ref="I124:J124"/>
    <mergeCell ref="K124:M124"/>
    <mergeCell ref="N124:O124"/>
    <mergeCell ref="C125:E125"/>
    <mergeCell ref="F125:G125"/>
    <mergeCell ref="I125:J125"/>
    <mergeCell ref="K125:M125"/>
    <mergeCell ref="N125:O125"/>
    <mergeCell ref="C126:E126"/>
    <mergeCell ref="C127:E127"/>
    <mergeCell ref="F127:G127"/>
    <mergeCell ref="I127:J127"/>
    <mergeCell ref="K127:M127"/>
    <mergeCell ref="N127:O127"/>
    <mergeCell ref="C129:E129"/>
    <mergeCell ref="I129:J129"/>
    <mergeCell ref="K129:M129"/>
    <mergeCell ref="N129:O129"/>
    <mergeCell ref="C130:E130"/>
    <mergeCell ref="F130:G130"/>
    <mergeCell ref="I130:J130"/>
    <mergeCell ref="K130:M130"/>
    <mergeCell ref="N130:O130"/>
    <mergeCell ref="C131:E131"/>
    <mergeCell ref="C132:E132"/>
    <mergeCell ref="F132:G132"/>
    <mergeCell ref="I132:J132"/>
    <mergeCell ref="K132:M132"/>
    <mergeCell ref="N132:O132"/>
    <mergeCell ref="C133:E133"/>
    <mergeCell ref="F133:G133"/>
    <mergeCell ref="I133:J133"/>
    <mergeCell ref="K133:M133"/>
    <mergeCell ref="N133:O133"/>
    <mergeCell ref="C134:E134"/>
    <mergeCell ref="F134:G134"/>
    <mergeCell ref="I134:J134"/>
    <mergeCell ref="K134:M134"/>
    <mergeCell ref="N134:O134"/>
    <mergeCell ref="C135:E135"/>
    <mergeCell ref="F135:G135"/>
    <mergeCell ref="I135:J135"/>
    <mergeCell ref="K135:M135"/>
    <mergeCell ref="N135:O135"/>
    <mergeCell ref="C136:E136"/>
    <mergeCell ref="C137:E137"/>
    <mergeCell ref="F137:G137"/>
    <mergeCell ref="I137:J137"/>
    <mergeCell ref="K137:M137"/>
    <mergeCell ref="N137:O137"/>
    <mergeCell ref="C138:E138"/>
    <mergeCell ref="F138:G138"/>
    <mergeCell ref="I138:J138"/>
    <mergeCell ref="K138:M138"/>
    <mergeCell ref="N138:O138"/>
    <mergeCell ref="C140:E140"/>
    <mergeCell ref="I140:J140"/>
    <mergeCell ref="K140:M140"/>
    <mergeCell ref="N140:O140"/>
    <mergeCell ref="C141:E141"/>
    <mergeCell ref="F141:G141"/>
    <mergeCell ref="I141:J141"/>
    <mergeCell ref="K141:M141"/>
    <mergeCell ref="N141:O141"/>
    <mergeCell ref="C142:E142"/>
    <mergeCell ref="F142:G142"/>
    <mergeCell ref="I142:J142"/>
    <mergeCell ref="K142:M142"/>
    <mergeCell ref="N142:O142"/>
    <mergeCell ref="C143:E143"/>
    <mergeCell ref="C144:E144"/>
    <mergeCell ref="F144:G144"/>
    <mergeCell ref="I144:J144"/>
    <mergeCell ref="K144:M144"/>
    <mergeCell ref="N144:O144"/>
    <mergeCell ref="C145:E145"/>
    <mergeCell ref="F145:G145"/>
    <mergeCell ref="I145:J145"/>
    <mergeCell ref="K145:M145"/>
    <mergeCell ref="N145:O145"/>
    <mergeCell ref="C146:E146"/>
    <mergeCell ref="F146:G146"/>
    <mergeCell ref="I146:J146"/>
    <mergeCell ref="K146:M146"/>
    <mergeCell ref="N146:O146"/>
    <mergeCell ref="C147:E147"/>
    <mergeCell ref="C148:E148"/>
    <mergeCell ref="F148:G148"/>
    <mergeCell ref="I148:J148"/>
    <mergeCell ref="K148:M148"/>
    <mergeCell ref="N148:O148"/>
    <mergeCell ref="C149:E149"/>
    <mergeCell ref="F149:G149"/>
    <mergeCell ref="I149:J149"/>
    <mergeCell ref="K149:M149"/>
    <mergeCell ref="N149:O149"/>
    <mergeCell ref="C150:E150"/>
    <mergeCell ref="F150:G150"/>
    <mergeCell ref="I150:J150"/>
    <mergeCell ref="K150:M150"/>
    <mergeCell ref="N150:O150"/>
    <mergeCell ref="C151:E151"/>
    <mergeCell ref="F151:G151"/>
    <mergeCell ref="I151:J151"/>
    <mergeCell ref="K151:M151"/>
    <mergeCell ref="N151:O151"/>
    <mergeCell ref="C152:E152"/>
    <mergeCell ref="F152:G152"/>
    <mergeCell ref="I152:J152"/>
    <mergeCell ref="K152:M152"/>
    <mergeCell ref="N152:O152"/>
    <mergeCell ref="C153:E153"/>
    <mergeCell ref="C154:E154"/>
    <mergeCell ref="F154:G154"/>
    <mergeCell ref="I154:J154"/>
    <mergeCell ref="K154:M154"/>
    <mergeCell ref="N154:O154"/>
    <mergeCell ref="C155:E155"/>
    <mergeCell ref="F155:G155"/>
    <mergeCell ref="I155:J155"/>
    <mergeCell ref="K155:M155"/>
    <mergeCell ref="N155:O155"/>
    <mergeCell ref="C156:E156"/>
    <mergeCell ref="F156:G156"/>
    <mergeCell ref="I156:J156"/>
    <mergeCell ref="K156:M156"/>
    <mergeCell ref="N156:O156"/>
    <mergeCell ref="C157:E157"/>
    <mergeCell ref="C158:E158"/>
    <mergeCell ref="F158:G158"/>
    <mergeCell ref="I158:J158"/>
    <mergeCell ref="K158:M158"/>
    <mergeCell ref="N158:O158"/>
    <mergeCell ref="C159:E159"/>
    <mergeCell ref="I159:J159"/>
    <mergeCell ref="K159:M159"/>
    <mergeCell ref="N159:O159"/>
    <mergeCell ref="C160:E160"/>
    <mergeCell ref="F160:G160"/>
    <mergeCell ref="I160:J160"/>
    <mergeCell ref="K160:M160"/>
    <mergeCell ref="N160:O160"/>
    <mergeCell ref="C161:E161"/>
    <mergeCell ref="F161:G161"/>
    <mergeCell ref="I161:J161"/>
    <mergeCell ref="K161:M161"/>
    <mergeCell ref="N161:O161"/>
    <mergeCell ref="C162:E162"/>
    <mergeCell ref="C163:E163"/>
    <mergeCell ref="F163:G163"/>
    <mergeCell ref="I163:J163"/>
    <mergeCell ref="K163:M163"/>
    <mergeCell ref="N163:O163"/>
    <mergeCell ref="C164:E164"/>
    <mergeCell ref="F164:G164"/>
    <mergeCell ref="I164:J164"/>
    <mergeCell ref="K164:M164"/>
    <mergeCell ref="N164:O164"/>
    <mergeCell ref="C165:E165"/>
    <mergeCell ref="F165:G165"/>
    <mergeCell ref="I165:J165"/>
    <mergeCell ref="K165:M165"/>
    <mergeCell ref="N165:O165"/>
    <mergeCell ref="C166:E166"/>
    <mergeCell ref="F166:G166"/>
    <mergeCell ref="I166:J166"/>
    <mergeCell ref="K166:M166"/>
    <mergeCell ref="N166:O166"/>
    <mergeCell ref="C167:E167"/>
    <mergeCell ref="I167:J167"/>
    <mergeCell ref="K167:M167"/>
    <mergeCell ref="N167:O167"/>
    <mergeCell ref="C168:E168"/>
    <mergeCell ref="I168:J168"/>
    <mergeCell ref="K168:M168"/>
    <mergeCell ref="N168:O168"/>
    <mergeCell ref="C169:E169"/>
    <mergeCell ref="C170:E170"/>
    <mergeCell ref="F170:G170"/>
    <mergeCell ref="I170:J170"/>
    <mergeCell ref="K170:M170"/>
    <mergeCell ref="N170:O170"/>
    <mergeCell ref="C171:E171"/>
    <mergeCell ref="F171:G171"/>
    <mergeCell ref="I171:J171"/>
    <mergeCell ref="K171:M171"/>
    <mergeCell ref="N171:O171"/>
    <mergeCell ref="C172:E172"/>
    <mergeCell ref="C173:E173"/>
    <mergeCell ref="F173:G173"/>
    <mergeCell ref="I173:J173"/>
    <mergeCell ref="K173:M173"/>
    <mergeCell ref="N173:O173"/>
    <mergeCell ref="C174:E174"/>
    <mergeCell ref="F174:G174"/>
    <mergeCell ref="I174:J174"/>
    <mergeCell ref="K174:M174"/>
    <mergeCell ref="N174:O174"/>
    <mergeCell ref="C175:E175"/>
    <mergeCell ref="C176:E176"/>
    <mergeCell ref="F176:G176"/>
    <mergeCell ref="I176:J176"/>
    <mergeCell ref="K176:M176"/>
    <mergeCell ref="N176:O176"/>
    <mergeCell ref="C177:E177"/>
    <mergeCell ref="C178:E178"/>
    <mergeCell ref="F178:G178"/>
    <mergeCell ref="I178:J178"/>
    <mergeCell ref="K178:M178"/>
    <mergeCell ref="N178:O178"/>
    <mergeCell ref="C179:E179"/>
    <mergeCell ref="I179:J179"/>
    <mergeCell ref="K179:M179"/>
    <mergeCell ref="N179:O179"/>
    <mergeCell ref="C180:E180"/>
    <mergeCell ref="F180:G180"/>
    <mergeCell ref="I180:J180"/>
    <mergeCell ref="K180:M180"/>
    <mergeCell ref="N180:O180"/>
    <mergeCell ref="C181:E181"/>
    <mergeCell ref="F181:G181"/>
    <mergeCell ref="I181:J181"/>
    <mergeCell ref="K181:M181"/>
    <mergeCell ref="N181:O181"/>
    <mergeCell ref="C182:E182"/>
    <mergeCell ref="C183:E183"/>
    <mergeCell ref="F183:G183"/>
    <mergeCell ref="I183:J183"/>
    <mergeCell ref="K183:M183"/>
    <mergeCell ref="N183:O183"/>
    <mergeCell ref="C184:E184"/>
    <mergeCell ref="F184:G184"/>
    <mergeCell ref="I184:J184"/>
    <mergeCell ref="K184:M184"/>
    <mergeCell ref="N184:O184"/>
    <mergeCell ref="C185:E185"/>
    <mergeCell ref="F185:G185"/>
    <mergeCell ref="I185:J185"/>
    <mergeCell ref="K185:M185"/>
    <mergeCell ref="N185:O185"/>
    <mergeCell ref="C186:E186"/>
    <mergeCell ref="C187:E187"/>
    <mergeCell ref="F187:G187"/>
    <mergeCell ref="I187:J187"/>
    <mergeCell ref="K187:M187"/>
    <mergeCell ref="N187:O187"/>
    <mergeCell ref="C188:E188"/>
    <mergeCell ref="F188:G188"/>
    <mergeCell ref="I188:J188"/>
    <mergeCell ref="K188:M188"/>
    <mergeCell ref="N188:O188"/>
    <mergeCell ref="C189:E189"/>
    <mergeCell ref="F189:G189"/>
    <mergeCell ref="I189:J189"/>
    <mergeCell ref="K189:M189"/>
    <mergeCell ref="N189:O189"/>
    <mergeCell ref="C190:E190"/>
    <mergeCell ref="F190:G190"/>
    <mergeCell ref="I190:J190"/>
    <mergeCell ref="K190:M190"/>
    <mergeCell ref="N190:O190"/>
    <mergeCell ref="C191:E191"/>
    <mergeCell ref="C192:E192"/>
    <mergeCell ref="F192:G192"/>
    <mergeCell ref="I192:J192"/>
    <mergeCell ref="K192:M192"/>
    <mergeCell ref="N192:O192"/>
    <mergeCell ref="C193:E193"/>
    <mergeCell ref="F193:G193"/>
    <mergeCell ref="I193:J193"/>
    <mergeCell ref="K193:M193"/>
    <mergeCell ref="N193:O193"/>
    <mergeCell ref="C194:E194"/>
    <mergeCell ref="F194:G194"/>
    <mergeCell ref="I194:J194"/>
    <mergeCell ref="K194:M194"/>
    <mergeCell ref="N194:O194"/>
    <mergeCell ref="C195:E195"/>
    <mergeCell ref="F195:G195"/>
    <mergeCell ref="I195:J195"/>
    <mergeCell ref="K195:M195"/>
    <mergeCell ref="N195:O195"/>
    <mergeCell ref="C196:E196"/>
    <mergeCell ref="C197:E197"/>
    <mergeCell ref="F197:G197"/>
    <mergeCell ref="I197:J197"/>
    <mergeCell ref="K197:M197"/>
    <mergeCell ref="N197:O197"/>
    <mergeCell ref="C198:E198"/>
    <mergeCell ref="F198:G198"/>
    <mergeCell ref="I198:J198"/>
    <mergeCell ref="K198:M198"/>
    <mergeCell ref="N198:O198"/>
    <mergeCell ref="C199:E199"/>
    <mergeCell ref="F199:G199"/>
    <mergeCell ref="I199:J199"/>
    <mergeCell ref="K199:M199"/>
    <mergeCell ref="N199:O199"/>
    <mergeCell ref="C200:E200"/>
    <mergeCell ref="C201:E201"/>
    <mergeCell ref="F201:G201"/>
    <mergeCell ref="I201:J201"/>
    <mergeCell ref="K201:M201"/>
    <mergeCell ref="N201:O201"/>
    <mergeCell ref="C202:E202"/>
    <mergeCell ref="F202:G202"/>
    <mergeCell ref="I202:J202"/>
    <mergeCell ref="K202:M202"/>
    <mergeCell ref="N202:O202"/>
    <mergeCell ref="C203:E203"/>
    <mergeCell ref="F203:G203"/>
    <mergeCell ref="I203:J203"/>
    <mergeCell ref="K203:M203"/>
    <mergeCell ref="N203:O203"/>
    <mergeCell ref="C204:E204"/>
    <mergeCell ref="F204:G204"/>
    <mergeCell ref="I204:J204"/>
    <mergeCell ref="K204:M204"/>
    <mergeCell ref="N204:O204"/>
    <mergeCell ref="C205:E205"/>
    <mergeCell ref="F205:G205"/>
    <mergeCell ref="I205:J205"/>
    <mergeCell ref="K205:M205"/>
    <mergeCell ref="N205:O205"/>
    <mergeCell ref="C206:E206"/>
    <mergeCell ref="C207:E207"/>
    <mergeCell ref="F207:G207"/>
    <mergeCell ref="I207:J207"/>
    <mergeCell ref="K207:M207"/>
    <mergeCell ref="N207:O207"/>
    <mergeCell ref="C208:E208"/>
    <mergeCell ref="C209:E209"/>
    <mergeCell ref="F209:G209"/>
    <mergeCell ref="I209:J209"/>
    <mergeCell ref="K209:M209"/>
    <mergeCell ref="N209:O209"/>
    <mergeCell ref="C210:E210"/>
    <mergeCell ref="F210:G210"/>
    <mergeCell ref="I210:J210"/>
    <mergeCell ref="K210:M210"/>
    <mergeCell ref="N210:O210"/>
    <mergeCell ref="C212:E212"/>
    <mergeCell ref="I212:J212"/>
    <mergeCell ref="K212:M212"/>
    <mergeCell ref="N212:O212"/>
    <mergeCell ref="C213:E213"/>
    <mergeCell ref="F213:G213"/>
    <mergeCell ref="I213:J213"/>
    <mergeCell ref="K213:M213"/>
    <mergeCell ref="N213:O213"/>
    <mergeCell ref="C214:E214"/>
    <mergeCell ref="C215:E215"/>
    <mergeCell ref="F215:G215"/>
    <mergeCell ref="I215:J215"/>
    <mergeCell ref="K215:M215"/>
    <mergeCell ref="N215:O215"/>
    <mergeCell ref="C216:E216"/>
    <mergeCell ref="F216:G216"/>
    <mergeCell ref="I216:J216"/>
    <mergeCell ref="K216:M216"/>
    <mergeCell ref="N216:O216"/>
    <mergeCell ref="C217:E217"/>
    <mergeCell ref="C218:E218"/>
    <mergeCell ref="F218:G218"/>
    <mergeCell ref="I218:J218"/>
    <mergeCell ref="K218:M218"/>
    <mergeCell ref="N218:O218"/>
    <mergeCell ref="C219:E219"/>
    <mergeCell ref="C220:E220"/>
    <mergeCell ref="F220:G220"/>
    <mergeCell ref="I220:J220"/>
    <mergeCell ref="K220:M220"/>
    <mergeCell ref="N220:O220"/>
    <mergeCell ref="C222:E222"/>
    <mergeCell ref="I222:J222"/>
    <mergeCell ref="K222:M222"/>
    <mergeCell ref="N222:O222"/>
    <mergeCell ref="C223:E223"/>
    <mergeCell ref="F223:G223"/>
    <mergeCell ref="I223:J223"/>
    <mergeCell ref="K223:M223"/>
    <mergeCell ref="N223:O223"/>
    <mergeCell ref="C224:E224"/>
    <mergeCell ref="C225:E225"/>
    <mergeCell ref="F225:G225"/>
    <mergeCell ref="I225:J225"/>
    <mergeCell ref="K225:M225"/>
    <mergeCell ref="N225:O225"/>
    <mergeCell ref="C226:E226"/>
    <mergeCell ref="C227:E227"/>
    <mergeCell ref="F227:G227"/>
    <mergeCell ref="I227:J227"/>
    <mergeCell ref="K227:M227"/>
    <mergeCell ref="N227:O227"/>
    <mergeCell ref="C229:E229"/>
    <mergeCell ref="I229:J229"/>
    <mergeCell ref="K229:M229"/>
    <mergeCell ref="N229:O229"/>
    <mergeCell ref="C230:E230"/>
    <mergeCell ref="F230:G230"/>
    <mergeCell ref="I230:J230"/>
    <mergeCell ref="K230:M230"/>
    <mergeCell ref="N230:O230"/>
    <mergeCell ref="C231:E231"/>
    <mergeCell ref="C232:E232"/>
    <mergeCell ref="F232:G232"/>
    <mergeCell ref="I232:J232"/>
    <mergeCell ref="K232:M232"/>
    <mergeCell ref="N232:O232"/>
    <mergeCell ref="C233:E233"/>
    <mergeCell ref="F233:G233"/>
    <mergeCell ref="I233:J233"/>
    <mergeCell ref="K233:M233"/>
    <mergeCell ref="N233:O233"/>
    <mergeCell ref="C234:E234"/>
    <mergeCell ref="F234:G234"/>
    <mergeCell ref="I234:J234"/>
    <mergeCell ref="K234:M234"/>
    <mergeCell ref="N234:O234"/>
    <mergeCell ref="C236:E236"/>
    <mergeCell ref="I236:J236"/>
    <mergeCell ref="K236:M236"/>
    <mergeCell ref="N236:O236"/>
    <mergeCell ref="C237:E237"/>
    <mergeCell ref="F237:G237"/>
    <mergeCell ref="I237:J237"/>
    <mergeCell ref="K237:M237"/>
    <mergeCell ref="N237:O237"/>
    <mergeCell ref="C238:E238"/>
    <mergeCell ref="F238:G238"/>
    <mergeCell ref="I238:J238"/>
    <mergeCell ref="K238:M238"/>
    <mergeCell ref="N238:O238"/>
    <mergeCell ref="C239:E239"/>
    <mergeCell ref="C240:E240"/>
    <mergeCell ref="F240:G240"/>
    <mergeCell ref="I240:J240"/>
    <mergeCell ref="K240:M240"/>
    <mergeCell ref="N240:O240"/>
    <mergeCell ref="C241:E241"/>
    <mergeCell ref="F241:G241"/>
    <mergeCell ref="I241:J241"/>
    <mergeCell ref="K241:M241"/>
    <mergeCell ref="N241:O241"/>
    <mergeCell ref="C242:E242"/>
    <mergeCell ref="F242:G242"/>
    <mergeCell ref="I242:J242"/>
    <mergeCell ref="K242:M242"/>
    <mergeCell ref="N242:O242"/>
    <mergeCell ref="C243:E243"/>
    <mergeCell ref="C244:E244"/>
    <mergeCell ref="F244:G244"/>
    <mergeCell ref="I244:J244"/>
    <mergeCell ref="K244:M244"/>
    <mergeCell ref="N244:O244"/>
    <mergeCell ref="C245:E245"/>
    <mergeCell ref="F245:G245"/>
    <mergeCell ref="I245:J245"/>
    <mergeCell ref="K245:M245"/>
    <mergeCell ref="N245:O245"/>
    <mergeCell ref="C246:E246"/>
    <mergeCell ref="C247:E247"/>
    <mergeCell ref="F247:G247"/>
    <mergeCell ref="I247:J247"/>
    <mergeCell ref="K247:M247"/>
    <mergeCell ref="N247:O247"/>
    <mergeCell ref="C248:E248"/>
    <mergeCell ref="F248:G248"/>
    <mergeCell ref="I248:J248"/>
    <mergeCell ref="K248:M248"/>
    <mergeCell ref="N248:O248"/>
    <mergeCell ref="C249:E249"/>
    <mergeCell ref="F249:G249"/>
    <mergeCell ref="I249:J249"/>
    <mergeCell ref="K249:M249"/>
    <mergeCell ref="N249:O249"/>
    <mergeCell ref="C250:E250"/>
    <mergeCell ref="C251:E251"/>
    <mergeCell ref="F251:G251"/>
    <mergeCell ref="I251:J251"/>
    <mergeCell ref="K251:M251"/>
    <mergeCell ref="N251:O251"/>
    <mergeCell ref="C252:E252"/>
    <mergeCell ref="F252:G252"/>
    <mergeCell ref="I252:J252"/>
    <mergeCell ref="K252:M252"/>
    <mergeCell ref="N252:O252"/>
    <mergeCell ref="C253:E253"/>
    <mergeCell ref="F253:G253"/>
    <mergeCell ref="I253:J253"/>
    <mergeCell ref="K253:M253"/>
    <mergeCell ref="N253:O253"/>
    <mergeCell ref="C254:E254"/>
    <mergeCell ref="F254:G254"/>
    <mergeCell ref="I254:J254"/>
    <mergeCell ref="K254:M254"/>
    <mergeCell ref="N254:O254"/>
    <mergeCell ref="C255:E255"/>
    <mergeCell ref="C256:E256"/>
    <mergeCell ref="F256:G256"/>
    <mergeCell ref="I256:J256"/>
    <mergeCell ref="K256:M256"/>
    <mergeCell ref="N256:O256"/>
    <mergeCell ref="C257:E257"/>
    <mergeCell ref="C258:E258"/>
    <mergeCell ref="F258:G258"/>
    <mergeCell ref="I258:J258"/>
    <mergeCell ref="K258:M258"/>
    <mergeCell ref="N258:O258"/>
    <mergeCell ref="C260:E260"/>
    <mergeCell ref="I260:J260"/>
    <mergeCell ref="K260:M260"/>
    <mergeCell ref="N260:O260"/>
    <mergeCell ref="C261:E261"/>
    <mergeCell ref="F261:G261"/>
    <mergeCell ref="I261:J261"/>
    <mergeCell ref="K261:M261"/>
    <mergeCell ref="N261:O261"/>
    <mergeCell ref="C262:E262"/>
    <mergeCell ref="C263:E263"/>
    <mergeCell ref="F263:G263"/>
    <mergeCell ref="I263:J263"/>
    <mergeCell ref="K263:M263"/>
    <mergeCell ref="N263:O263"/>
    <mergeCell ref="C264:E264"/>
    <mergeCell ref="F264:G264"/>
    <mergeCell ref="I264:J264"/>
    <mergeCell ref="K264:M264"/>
    <mergeCell ref="N264:O264"/>
    <mergeCell ref="C265:E265"/>
    <mergeCell ref="F265:G265"/>
    <mergeCell ref="I265:J265"/>
    <mergeCell ref="K265:M265"/>
    <mergeCell ref="N265:O265"/>
    <mergeCell ref="C266:E266"/>
    <mergeCell ref="F266:G266"/>
    <mergeCell ref="I266:J266"/>
    <mergeCell ref="K266:M266"/>
    <mergeCell ref="N266:O266"/>
    <mergeCell ref="C268:E268"/>
    <mergeCell ref="I268:J268"/>
    <mergeCell ref="K268:M268"/>
    <mergeCell ref="N268:O268"/>
    <mergeCell ref="C269:E269"/>
    <mergeCell ref="F269:G269"/>
    <mergeCell ref="I269:J269"/>
    <mergeCell ref="K269:M269"/>
    <mergeCell ref="N269:O269"/>
    <mergeCell ref="C270:E270"/>
    <mergeCell ref="F270:G270"/>
    <mergeCell ref="I270:J270"/>
    <mergeCell ref="K270:M270"/>
    <mergeCell ref="N270:O270"/>
    <mergeCell ref="C271:E271"/>
    <mergeCell ref="C272:E272"/>
    <mergeCell ref="F272:G272"/>
    <mergeCell ref="I272:J272"/>
    <mergeCell ref="K272:M272"/>
    <mergeCell ref="N272:O272"/>
    <mergeCell ref="C273:E273"/>
    <mergeCell ref="F273:G273"/>
    <mergeCell ref="I273:J273"/>
    <mergeCell ref="K273:M273"/>
    <mergeCell ref="N273:O273"/>
    <mergeCell ref="C274:E274"/>
    <mergeCell ref="F274:G274"/>
    <mergeCell ref="I274:J274"/>
    <mergeCell ref="K274:M274"/>
    <mergeCell ref="N274:O274"/>
    <mergeCell ref="C275:E275"/>
    <mergeCell ref="C276:E276"/>
    <mergeCell ref="F276:G276"/>
    <mergeCell ref="I276:J276"/>
    <mergeCell ref="K276:M276"/>
    <mergeCell ref="N276:O276"/>
    <mergeCell ref="C277:E277"/>
    <mergeCell ref="C278:E278"/>
    <mergeCell ref="F278:G278"/>
    <mergeCell ref="I278:J278"/>
    <mergeCell ref="K278:M278"/>
    <mergeCell ref="N278:O278"/>
    <mergeCell ref="C279:E279"/>
    <mergeCell ref="F279:G279"/>
    <mergeCell ref="I279:J279"/>
    <mergeCell ref="K279:M279"/>
    <mergeCell ref="N279:O279"/>
    <mergeCell ref="C280:E280"/>
    <mergeCell ref="F280:G280"/>
    <mergeCell ref="I280:J280"/>
    <mergeCell ref="K280:M280"/>
    <mergeCell ref="N280:O280"/>
    <mergeCell ref="C281:E281"/>
    <mergeCell ref="F281:G281"/>
    <mergeCell ref="I281:J281"/>
    <mergeCell ref="K281:M281"/>
    <mergeCell ref="N281:O281"/>
    <mergeCell ref="C282:E282"/>
    <mergeCell ref="C283:E283"/>
    <mergeCell ref="F283:G283"/>
    <mergeCell ref="I283:J283"/>
    <mergeCell ref="K283:M283"/>
    <mergeCell ref="N283:O283"/>
    <mergeCell ref="C284:E284"/>
    <mergeCell ref="F284:G284"/>
    <mergeCell ref="I284:J284"/>
    <mergeCell ref="K284:M284"/>
    <mergeCell ref="N284:O284"/>
    <mergeCell ref="C285:E285"/>
    <mergeCell ref="C286:E286"/>
    <mergeCell ref="F286:G286"/>
    <mergeCell ref="I286:J286"/>
    <mergeCell ref="K286:M286"/>
    <mergeCell ref="N286:O286"/>
    <mergeCell ref="C288:E288"/>
    <mergeCell ref="I288:J288"/>
    <mergeCell ref="K288:M288"/>
    <mergeCell ref="N288:O288"/>
    <mergeCell ref="C289:E289"/>
    <mergeCell ref="F289:G289"/>
    <mergeCell ref="I289:J289"/>
    <mergeCell ref="K289:M289"/>
    <mergeCell ref="N289:O289"/>
    <mergeCell ref="C290:E290"/>
    <mergeCell ref="C291:E291"/>
    <mergeCell ref="F291:G291"/>
    <mergeCell ref="I291:J291"/>
    <mergeCell ref="K291:M291"/>
    <mergeCell ref="N291:O291"/>
    <mergeCell ref="C293:E293"/>
    <mergeCell ref="I293:J293"/>
    <mergeCell ref="K293:M293"/>
    <mergeCell ref="N293:O293"/>
    <mergeCell ref="C294:E294"/>
    <mergeCell ref="F294:G294"/>
    <mergeCell ref="I294:J294"/>
    <mergeCell ref="K294:M294"/>
    <mergeCell ref="N294:O294"/>
    <mergeCell ref="C295:E295"/>
    <mergeCell ref="C296:E296"/>
    <mergeCell ref="F296:G296"/>
    <mergeCell ref="I296:J296"/>
    <mergeCell ref="K296:M296"/>
    <mergeCell ref="N296:O296"/>
    <mergeCell ref="C298:E298"/>
    <mergeCell ref="I298:J298"/>
    <mergeCell ref="K298:M298"/>
    <mergeCell ref="N298:O298"/>
    <mergeCell ref="C299:E299"/>
    <mergeCell ref="F299:G299"/>
    <mergeCell ref="I299:J299"/>
    <mergeCell ref="K299:M299"/>
    <mergeCell ref="N299:O299"/>
    <mergeCell ref="C300:E300"/>
    <mergeCell ref="F300:G300"/>
    <mergeCell ref="I300:J300"/>
    <mergeCell ref="K300:M300"/>
    <mergeCell ref="N300:O300"/>
    <mergeCell ref="C301:E301"/>
    <mergeCell ref="F301:G301"/>
    <mergeCell ref="I301:J301"/>
    <mergeCell ref="K301:M301"/>
    <mergeCell ref="N301:O301"/>
    <mergeCell ref="C302:E302"/>
    <mergeCell ref="K302:L302"/>
    <mergeCell ref="C303:E303"/>
    <mergeCell ref="F303:G303"/>
    <mergeCell ref="I303:J303"/>
    <mergeCell ref="K303:M303"/>
    <mergeCell ref="N303:O303"/>
    <mergeCell ref="C304:E304"/>
    <mergeCell ref="F304:G304"/>
    <mergeCell ref="I304:J304"/>
    <mergeCell ref="K304:M304"/>
    <mergeCell ref="N304:O304"/>
    <mergeCell ref="C305:E305"/>
    <mergeCell ref="F305:G305"/>
    <mergeCell ref="I305:J305"/>
    <mergeCell ref="K305:M305"/>
    <mergeCell ref="N305:O305"/>
    <mergeCell ref="C306:E306"/>
    <mergeCell ref="C307:E307"/>
    <mergeCell ref="F307:G307"/>
    <mergeCell ref="I307:J307"/>
    <mergeCell ref="K307:M307"/>
    <mergeCell ref="N307:O307"/>
    <mergeCell ref="C308:E308"/>
    <mergeCell ref="F308:G308"/>
    <mergeCell ref="I308:J308"/>
    <mergeCell ref="K308:M308"/>
    <mergeCell ref="N308:O308"/>
    <mergeCell ref="C309:E309"/>
    <mergeCell ref="F309:G309"/>
    <mergeCell ref="I309:J309"/>
    <mergeCell ref="K309:M309"/>
    <mergeCell ref="N309:O309"/>
    <mergeCell ref="C310:E310"/>
    <mergeCell ref="F310:G310"/>
    <mergeCell ref="I310:J310"/>
    <mergeCell ref="K310:M310"/>
    <mergeCell ref="N310:O310"/>
    <mergeCell ref="C311:E311"/>
    <mergeCell ref="C312:E312"/>
    <mergeCell ref="I312:J312"/>
    <mergeCell ref="K312:M312"/>
    <mergeCell ref="N312:O312"/>
  </mergeCells>
  <printOptions/>
  <pageMargins left="0.7875" right="0" top="0.11805555555555555" bottom="0.43333333333333335" header="0.5118055555555555" footer="0.11805555555555555"/>
  <pageSetup horizontalDpi="300" verticalDpi="300" orientation="portrait" paperSize="9"/>
  <headerFooter alignWithMargins="0">
    <oddFooter xml:space="preserve">&amp;C&amp;8 Stranica 
&amp;"Arial,Podebljano"&amp;P&amp;"Arial,Normalni"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2021-12-28T12:09:37Z</dcterms:modified>
  <cp:category/>
  <cp:version/>
  <cp:contentType/>
  <cp:contentStatus/>
</cp:coreProperties>
</file>